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C614F54B-32AD-40CA-9FED-C7CC22965833}" xr6:coauthVersionLast="38" xr6:coauthVersionMax="38" xr10:uidLastSave="{00000000-0000-0000-0000-000000000000}"/>
  <bookViews>
    <workbookView xWindow="0" yWindow="0" windowWidth="20490" windowHeight="7245" tabRatio="769" firstSheet="5" activeTab="6" xr2:uid="{00000000-000D-0000-FFFF-FFFF00000000}"/>
  </bookViews>
  <sheets>
    <sheet name="Hoja4" sheetId="20" state="hidden" r:id="rId1"/>
    <sheet name="PPTO" sheetId="22" state="hidden" r:id="rId2"/>
    <sheet name="VENDEDORES" sheetId="18" state="hidden" r:id="rId3"/>
    <sheet name="INF SUCURSALES" sheetId="19" state="hidden" r:id="rId4"/>
    <sheet name="SUCURSAL Y REGIONAL" sheetId="10" state="hidden" r:id="rId5"/>
    <sheet name="SUCURSAL Y REGIONAL COM" sheetId="24" r:id="rId6"/>
    <sheet name="INF SEGUROS X ASESOR" sheetId="1" r:id="rId7"/>
  </sheets>
  <definedNames>
    <definedName name="_xlnm._FilterDatabase" localSheetId="6" hidden="1">'INF SEGUROS X ASESOR'!$A$5:$T$175</definedName>
    <definedName name="_xlnm._FilterDatabase" localSheetId="2" hidden="1">VENDEDORES!$Q$3:$T$78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8" i="10" l="1"/>
  <c r="DB8" i="10"/>
  <c r="DA8" i="10"/>
  <c r="AA15" i="10" l="1"/>
  <c r="Z15" i="10"/>
  <c r="Y15" i="10"/>
  <c r="BO15" i="10"/>
  <c r="BN15" i="10"/>
  <c r="BM15" i="10"/>
  <c r="CI15" i="10"/>
  <c r="CH15" i="10"/>
  <c r="CG15" i="10"/>
  <c r="DC15" i="10"/>
  <c r="DB15" i="10"/>
  <c r="DA15" i="10"/>
  <c r="DW15" i="10"/>
  <c r="DV15" i="10"/>
  <c r="DU15" i="10"/>
  <c r="DW30" i="10"/>
  <c r="DV30" i="10"/>
  <c r="DU30" i="10"/>
  <c r="DC30" i="10"/>
  <c r="DB30" i="10"/>
  <c r="DA30" i="10"/>
  <c r="CI30" i="10"/>
  <c r="CH30" i="10"/>
  <c r="CG30" i="10"/>
  <c r="BO30" i="10"/>
  <c r="BN30" i="10"/>
  <c r="BM30" i="10"/>
  <c r="AA30" i="10"/>
  <c r="Z30" i="10"/>
  <c r="Y30" i="10"/>
  <c r="AA48" i="10"/>
  <c r="Z48" i="10"/>
  <c r="Y48" i="10"/>
  <c r="BO48" i="10"/>
  <c r="BN48" i="10"/>
  <c r="BM48" i="10"/>
  <c r="CI48" i="10"/>
  <c r="CH48" i="10"/>
  <c r="CG48" i="10"/>
  <c r="DC48" i="10"/>
  <c r="DB48" i="10"/>
  <c r="DA48" i="10"/>
  <c r="DW48" i="10"/>
  <c r="DV48" i="10"/>
  <c r="DU48" i="10"/>
  <c r="DW61" i="10"/>
  <c r="DV61" i="10"/>
  <c r="DU61" i="10"/>
  <c r="DC61" i="10"/>
  <c r="DB61" i="10"/>
  <c r="DA61" i="10"/>
  <c r="AU61" i="10"/>
  <c r="AT61" i="10"/>
  <c r="AS61" i="10"/>
  <c r="BO61" i="10"/>
  <c r="BN61" i="10"/>
  <c r="BM61" i="10"/>
  <c r="AA61" i="10"/>
  <c r="Z61" i="10"/>
  <c r="Y61" i="10"/>
  <c r="AU48" i="10"/>
  <c r="AT48" i="10"/>
  <c r="AS48" i="10"/>
  <c r="AU30" i="10"/>
  <c r="AT30" i="10"/>
  <c r="AS30" i="10"/>
  <c r="AU15" i="10"/>
  <c r="AT15" i="10"/>
  <c r="AS15" i="10"/>
  <c r="AU8" i="10"/>
  <c r="AT8" i="10"/>
  <c r="AS8" i="10"/>
  <c r="B4" i="10" l="1"/>
  <c r="EL68" i="10" l="1"/>
  <c r="EL67" i="10"/>
  <c r="EL66" i="10"/>
  <c r="EL65" i="10"/>
  <c r="EL64" i="10"/>
  <c r="EL63" i="10"/>
  <c r="EL62" i="10"/>
  <c r="EL57" i="10"/>
  <c r="EL56" i="10"/>
  <c r="EL55" i="10"/>
  <c r="EL54" i="10"/>
  <c r="EL53" i="10"/>
  <c r="EL52" i="10"/>
  <c r="EL51" i="10"/>
  <c r="EL50" i="10"/>
  <c r="EL49" i="10"/>
  <c r="EL44" i="10"/>
  <c r="EL43" i="10"/>
  <c r="EL42" i="10"/>
  <c r="EL41" i="10"/>
  <c r="EL40" i="10"/>
  <c r="EL39" i="10"/>
  <c r="EL38" i="10"/>
  <c r="EL37" i="10"/>
  <c r="EL36" i="10"/>
  <c r="EL35" i="10"/>
  <c r="EL34" i="10"/>
  <c r="EL33" i="10"/>
  <c r="EL32" i="10"/>
  <c r="EL31" i="10"/>
  <c r="EL26" i="10"/>
  <c r="EL25" i="10"/>
  <c r="EL24" i="10"/>
  <c r="EL23" i="10"/>
  <c r="EL22" i="10"/>
  <c r="EL21" i="10"/>
  <c r="EL20" i="10"/>
  <c r="EL19" i="10"/>
  <c r="EL18" i="10"/>
  <c r="EL17" i="10"/>
  <c r="EL16" i="10"/>
  <c r="EB68" i="10"/>
  <c r="EB67" i="10"/>
  <c r="EB66" i="10"/>
  <c r="EB65" i="10"/>
  <c r="EB64" i="10"/>
  <c r="EB63" i="10"/>
  <c r="EB62" i="10"/>
  <c r="EB57" i="10"/>
  <c r="EB56" i="10"/>
  <c r="EB55" i="10"/>
  <c r="EB54" i="10"/>
  <c r="EB53" i="10"/>
  <c r="EB52" i="10"/>
  <c r="EB51" i="10"/>
  <c r="EB50" i="10"/>
  <c r="EB49" i="10"/>
  <c r="EB44" i="10"/>
  <c r="EB43" i="10"/>
  <c r="EB42" i="10"/>
  <c r="EB41" i="10"/>
  <c r="EB40" i="10"/>
  <c r="EB39" i="10"/>
  <c r="EB38" i="10"/>
  <c r="EB37" i="10"/>
  <c r="EB36" i="10"/>
  <c r="EB35" i="10"/>
  <c r="EB34" i="10"/>
  <c r="EB33" i="10"/>
  <c r="EB32" i="10"/>
  <c r="EB31" i="10"/>
  <c r="EB26" i="10"/>
  <c r="EB25" i="10"/>
  <c r="EB24" i="10"/>
  <c r="EB23" i="10"/>
  <c r="EB22" i="10"/>
  <c r="EB21" i="10"/>
  <c r="EB20" i="10"/>
  <c r="EB19" i="10"/>
  <c r="EB18" i="10"/>
  <c r="EB17" i="10"/>
  <c r="EB16" i="10"/>
  <c r="DR68" i="10"/>
  <c r="DR67" i="10"/>
  <c r="DR66" i="10"/>
  <c r="DR65" i="10"/>
  <c r="DR64" i="10"/>
  <c r="DR63" i="10"/>
  <c r="DR62" i="10"/>
  <c r="DR57" i="10"/>
  <c r="DR56" i="10"/>
  <c r="DR55" i="10"/>
  <c r="DR54" i="10"/>
  <c r="DR53" i="10"/>
  <c r="DR52" i="10"/>
  <c r="DR51" i="10"/>
  <c r="DR50" i="10"/>
  <c r="DR49" i="10"/>
  <c r="DR44" i="10"/>
  <c r="DR43" i="10"/>
  <c r="DR42" i="10"/>
  <c r="DR41" i="10"/>
  <c r="DR40" i="10"/>
  <c r="DR39" i="10"/>
  <c r="DR38" i="10"/>
  <c r="DR37" i="10"/>
  <c r="DR36" i="10"/>
  <c r="DR35" i="10"/>
  <c r="DR34" i="10"/>
  <c r="DR33" i="10"/>
  <c r="DR32" i="10"/>
  <c r="DR31" i="10"/>
  <c r="DR26" i="10"/>
  <c r="DR25" i="10"/>
  <c r="DR24" i="10"/>
  <c r="DR23" i="10"/>
  <c r="DR22" i="10"/>
  <c r="DR21" i="10"/>
  <c r="DR20" i="10"/>
  <c r="DR19" i="10"/>
  <c r="DR18" i="10"/>
  <c r="DR17" i="10"/>
  <c r="DH68" i="10"/>
  <c r="DH67" i="10"/>
  <c r="DH66" i="10"/>
  <c r="DH65" i="10"/>
  <c r="DH64" i="10"/>
  <c r="DH63" i="10"/>
  <c r="DH62" i="10"/>
  <c r="DH57" i="10"/>
  <c r="DH56" i="10"/>
  <c r="DH55" i="10"/>
  <c r="DH54" i="10"/>
  <c r="DH53" i="10"/>
  <c r="DH52" i="10"/>
  <c r="DH51" i="10"/>
  <c r="DH50" i="10"/>
  <c r="DH49" i="10"/>
  <c r="DH44" i="10"/>
  <c r="DH43" i="10"/>
  <c r="DH42" i="10"/>
  <c r="DH41" i="10"/>
  <c r="DH40" i="10"/>
  <c r="DH39" i="10"/>
  <c r="DH38" i="10"/>
  <c r="DH37" i="10"/>
  <c r="DH36" i="10"/>
  <c r="DH35" i="10"/>
  <c r="DH34" i="10"/>
  <c r="DH33" i="10"/>
  <c r="DH32" i="10"/>
  <c r="DH31" i="10"/>
  <c r="DH26" i="10"/>
  <c r="DH25" i="10"/>
  <c r="DH24" i="10"/>
  <c r="DH23" i="10"/>
  <c r="DH22" i="10"/>
  <c r="DH21" i="10"/>
  <c r="DH20" i="10"/>
  <c r="DH19" i="10"/>
  <c r="DH18" i="10"/>
  <c r="DH17" i="10"/>
  <c r="DR16" i="10"/>
  <c r="DH16" i="10"/>
  <c r="EG68" i="10"/>
  <c r="EF68" i="10"/>
  <c r="EE68" i="10"/>
  <c r="EG67" i="10"/>
  <c r="EF67" i="10"/>
  <c r="EE67" i="10"/>
  <c r="EG66" i="10"/>
  <c r="EF66" i="10"/>
  <c r="EE66" i="10"/>
  <c r="EG65" i="10"/>
  <c r="EF65" i="10"/>
  <c r="EE65" i="10"/>
  <c r="EG64" i="10"/>
  <c r="EF64" i="10"/>
  <c r="EE64" i="10"/>
  <c r="EG63" i="10"/>
  <c r="EF63" i="10"/>
  <c r="EE63" i="10"/>
  <c r="EG62" i="10"/>
  <c r="EF62" i="10"/>
  <c r="EE62" i="10"/>
  <c r="EG57" i="10"/>
  <c r="EF57" i="10"/>
  <c r="EE57" i="10"/>
  <c r="EG56" i="10"/>
  <c r="EF56" i="10"/>
  <c r="EE56" i="10"/>
  <c r="EG55" i="10"/>
  <c r="EF55" i="10"/>
  <c r="EE55" i="10"/>
  <c r="EG54" i="10"/>
  <c r="EF54" i="10"/>
  <c r="EE54" i="10"/>
  <c r="EG53" i="10"/>
  <c r="EF53" i="10"/>
  <c r="EE53" i="10"/>
  <c r="EG52" i="10"/>
  <c r="EF52" i="10"/>
  <c r="EE52" i="10"/>
  <c r="EG51" i="10"/>
  <c r="EF51" i="10"/>
  <c r="EE51" i="10"/>
  <c r="EG50" i="10"/>
  <c r="EF50" i="10"/>
  <c r="EE50" i="10"/>
  <c r="EG49" i="10"/>
  <c r="EF49" i="10"/>
  <c r="EE49" i="10"/>
  <c r="EG44" i="10"/>
  <c r="EF44" i="10"/>
  <c r="EE44" i="10"/>
  <c r="EG43" i="10"/>
  <c r="EF43" i="10"/>
  <c r="EE43" i="10"/>
  <c r="EG42" i="10"/>
  <c r="EF42" i="10"/>
  <c r="EE42" i="10"/>
  <c r="EG41" i="10"/>
  <c r="EF41" i="10"/>
  <c r="EE41" i="10"/>
  <c r="EG40" i="10"/>
  <c r="EF40" i="10"/>
  <c r="EE40" i="10"/>
  <c r="EG39" i="10"/>
  <c r="EF39" i="10"/>
  <c r="EE39" i="10"/>
  <c r="EG38" i="10"/>
  <c r="EF38" i="10"/>
  <c r="EE38" i="10"/>
  <c r="EG37" i="10"/>
  <c r="EF37" i="10"/>
  <c r="EE37" i="10"/>
  <c r="EG36" i="10"/>
  <c r="EF36" i="10"/>
  <c r="EE36" i="10"/>
  <c r="EG35" i="10"/>
  <c r="EF35" i="10"/>
  <c r="EE35" i="10"/>
  <c r="EG34" i="10"/>
  <c r="EF34" i="10"/>
  <c r="EE34" i="10"/>
  <c r="EG33" i="10"/>
  <c r="EF33" i="10"/>
  <c r="EE33" i="10"/>
  <c r="EG32" i="10"/>
  <c r="EF32" i="10"/>
  <c r="EE32" i="10"/>
  <c r="EG31" i="10"/>
  <c r="EF31" i="10"/>
  <c r="EE31" i="10"/>
  <c r="EG26" i="10"/>
  <c r="EF26" i="10"/>
  <c r="EE26" i="10"/>
  <c r="EG25" i="10"/>
  <c r="EF25" i="10"/>
  <c r="EE25" i="10"/>
  <c r="EI25" i="10" s="1"/>
  <c r="EG24" i="10"/>
  <c r="EF24" i="10"/>
  <c r="EE24" i="10"/>
  <c r="EG23" i="10"/>
  <c r="EF23" i="10"/>
  <c r="EE23" i="10"/>
  <c r="EG22" i="10"/>
  <c r="EF22" i="10"/>
  <c r="EE22" i="10"/>
  <c r="EG21" i="10"/>
  <c r="EF21" i="10"/>
  <c r="EE21" i="10"/>
  <c r="EG20" i="10"/>
  <c r="EF20" i="10"/>
  <c r="EE20" i="10"/>
  <c r="EG19" i="10"/>
  <c r="EF19" i="10"/>
  <c r="EE19" i="10"/>
  <c r="EG18" i="10"/>
  <c r="EF18" i="10"/>
  <c r="EE18" i="10"/>
  <c r="EG17" i="10"/>
  <c r="EF17" i="10"/>
  <c r="EE17" i="10"/>
  <c r="EG16" i="10"/>
  <c r="EF16" i="10"/>
  <c r="EE16" i="10"/>
  <c r="DW68" i="10"/>
  <c r="DV68" i="10"/>
  <c r="DU68" i="10"/>
  <c r="DW67" i="10"/>
  <c r="DV67" i="10"/>
  <c r="DU67" i="10"/>
  <c r="DW66" i="10"/>
  <c r="DV66" i="10"/>
  <c r="DU66" i="10"/>
  <c r="DW65" i="10"/>
  <c r="DV65" i="10"/>
  <c r="DU65" i="10"/>
  <c r="DW64" i="10"/>
  <c r="DV64" i="10"/>
  <c r="DU64" i="10"/>
  <c r="DW63" i="10"/>
  <c r="DV63" i="10"/>
  <c r="DU63" i="10"/>
  <c r="DW62" i="10"/>
  <c r="DV62" i="10"/>
  <c r="DU62" i="10"/>
  <c r="DW57" i="10"/>
  <c r="DV57" i="10"/>
  <c r="DU57" i="10"/>
  <c r="DW56" i="10"/>
  <c r="DV56" i="10"/>
  <c r="DU56" i="10"/>
  <c r="DW55" i="10"/>
  <c r="DV55" i="10"/>
  <c r="DU55" i="10"/>
  <c r="DW54" i="10"/>
  <c r="DV54" i="10"/>
  <c r="DU54" i="10"/>
  <c r="DW53" i="10"/>
  <c r="DV53" i="10"/>
  <c r="DU53" i="10"/>
  <c r="DW52" i="10"/>
  <c r="DV52" i="10"/>
  <c r="DU52" i="10"/>
  <c r="DW51" i="10"/>
  <c r="DV51" i="10"/>
  <c r="DU51" i="10"/>
  <c r="DW50" i="10"/>
  <c r="DV50" i="10"/>
  <c r="DU50" i="10"/>
  <c r="DW49" i="10"/>
  <c r="DV49" i="10"/>
  <c r="DU49" i="10"/>
  <c r="DW44" i="10"/>
  <c r="DV44" i="10"/>
  <c r="DU44" i="10"/>
  <c r="DW43" i="10"/>
  <c r="DV43" i="10"/>
  <c r="DU43" i="10"/>
  <c r="DW42" i="10"/>
  <c r="DV42" i="10"/>
  <c r="DU42" i="10"/>
  <c r="DW41" i="10"/>
  <c r="DV41" i="10"/>
  <c r="DU41" i="10"/>
  <c r="DW40" i="10"/>
  <c r="DV40" i="10"/>
  <c r="DU40" i="10"/>
  <c r="DW39" i="10"/>
  <c r="DV39" i="10"/>
  <c r="DU39" i="10"/>
  <c r="DW38" i="10"/>
  <c r="DV38" i="10"/>
  <c r="DU38" i="10"/>
  <c r="DW37" i="10"/>
  <c r="DV37" i="10"/>
  <c r="DU37" i="10"/>
  <c r="DW36" i="10"/>
  <c r="DV36" i="10"/>
  <c r="DU36" i="10"/>
  <c r="DW35" i="10"/>
  <c r="DV35" i="10"/>
  <c r="DU35" i="10"/>
  <c r="DW34" i="10"/>
  <c r="DV34" i="10"/>
  <c r="DU34" i="10"/>
  <c r="DW33" i="10"/>
  <c r="DV33" i="10"/>
  <c r="DU33" i="10"/>
  <c r="DW32" i="10"/>
  <c r="DV32" i="10"/>
  <c r="DU32" i="10"/>
  <c r="DW31" i="10"/>
  <c r="DV31" i="10"/>
  <c r="DU31" i="10"/>
  <c r="DW26" i="10"/>
  <c r="DV26" i="10"/>
  <c r="DU26" i="10"/>
  <c r="DW25" i="10"/>
  <c r="DV25" i="10"/>
  <c r="DU25" i="10"/>
  <c r="DW24" i="10"/>
  <c r="DV24" i="10"/>
  <c r="DU24" i="10"/>
  <c r="DW23" i="10"/>
  <c r="DV23" i="10"/>
  <c r="DU23" i="10"/>
  <c r="DW22" i="10"/>
  <c r="DV22" i="10"/>
  <c r="DU22" i="10"/>
  <c r="DW21" i="10"/>
  <c r="DV21" i="10"/>
  <c r="DU21" i="10"/>
  <c r="DW20" i="10"/>
  <c r="DV20" i="10"/>
  <c r="DU20" i="10"/>
  <c r="DW19" i="10"/>
  <c r="DV19" i="10"/>
  <c r="DU19" i="10"/>
  <c r="DW18" i="10"/>
  <c r="DV18" i="10"/>
  <c r="DU18" i="10"/>
  <c r="DW17" i="10"/>
  <c r="DV17" i="10"/>
  <c r="DU17" i="10"/>
  <c r="DW16" i="10"/>
  <c r="DV16" i="10"/>
  <c r="DU16" i="10"/>
  <c r="DM68" i="10"/>
  <c r="DL68" i="10"/>
  <c r="DK68" i="10"/>
  <c r="DM67" i="10"/>
  <c r="DN67" i="10" s="1"/>
  <c r="DL67" i="10"/>
  <c r="DK67" i="10"/>
  <c r="DM66" i="10"/>
  <c r="DL66" i="10"/>
  <c r="DK66" i="10"/>
  <c r="DM65" i="10"/>
  <c r="DN65" i="10" s="1"/>
  <c r="DL65" i="10"/>
  <c r="DK65" i="10"/>
  <c r="DM64" i="10"/>
  <c r="DL64" i="10"/>
  <c r="DK64" i="10"/>
  <c r="DM63" i="10"/>
  <c r="DS63" i="10" s="1"/>
  <c r="DL63" i="10"/>
  <c r="DK63" i="10"/>
  <c r="DM62" i="10"/>
  <c r="DL62" i="10"/>
  <c r="DK62" i="10"/>
  <c r="DM57" i="10"/>
  <c r="DS57" i="10" s="1"/>
  <c r="DL57" i="10"/>
  <c r="DK57" i="10"/>
  <c r="DM56" i="10"/>
  <c r="DL56" i="10"/>
  <c r="DK56" i="10"/>
  <c r="DM55" i="10"/>
  <c r="DL55" i="10"/>
  <c r="DK55" i="10"/>
  <c r="DM54" i="10"/>
  <c r="DL54" i="10"/>
  <c r="DK54" i="10"/>
  <c r="DM53" i="10"/>
  <c r="DS53" i="10" s="1"/>
  <c r="DL53" i="10"/>
  <c r="DK53" i="10"/>
  <c r="DM52" i="10"/>
  <c r="DL52" i="10"/>
  <c r="DK52" i="10"/>
  <c r="DM51" i="10"/>
  <c r="DN51" i="10" s="1"/>
  <c r="DL51" i="10"/>
  <c r="DK51" i="10"/>
  <c r="DM50" i="10"/>
  <c r="DL50" i="10"/>
  <c r="DK50" i="10"/>
  <c r="DM49" i="10"/>
  <c r="DP49" i="10" s="1"/>
  <c r="DL49" i="10"/>
  <c r="DK49" i="10"/>
  <c r="DM44" i="10"/>
  <c r="DL44" i="10"/>
  <c r="DK44" i="10"/>
  <c r="DM43" i="10"/>
  <c r="DP43" i="10" s="1"/>
  <c r="DL43" i="10"/>
  <c r="DK43" i="10"/>
  <c r="DM42" i="10"/>
  <c r="DL42" i="10"/>
  <c r="DK42" i="10"/>
  <c r="DM41" i="10"/>
  <c r="DN41" i="10" s="1"/>
  <c r="DL41" i="10"/>
  <c r="DK41" i="10"/>
  <c r="DM40" i="10"/>
  <c r="DL40" i="10"/>
  <c r="DK40" i="10"/>
  <c r="DM39" i="10"/>
  <c r="DN39" i="10" s="1"/>
  <c r="DL39" i="10"/>
  <c r="DK39" i="10"/>
  <c r="DM38" i="10"/>
  <c r="DL38" i="10"/>
  <c r="DK38" i="10"/>
  <c r="DM37" i="10"/>
  <c r="DS37" i="10" s="1"/>
  <c r="DL37" i="10"/>
  <c r="DK37" i="10"/>
  <c r="DM36" i="10"/>
  <c r="DL36" i="10"/>
  <c r="DK36" i="10"/>
  <c r="DM35" i="10"/>
  <c r="DS35" i="10" s="1"/>
  <c r="DL35" i="10"/>
  <c r="DK35" i="10"/>
  <c r="DM34" i="10"/>
  <c r="DL34" i="10"/>
  <c r="DK34" i="10"/>
  <c r="DM33" i="10"/>
  <c r="DS33" i="10" s="1"/>
  <c r="DL33" i="10"/>
  <c r="DK33" i="10"/>
  <c r="DM32" i="10"/>
  <c r="DL32" i="10"/>
  <c r="DK32" i="10"/>
  <c r="DM31" i="10"/>
  <c r="DL31" i="10"/>
  <c r="DK31" i="10"/>
  <c r="DM26" i="10"/>
  <c r="DL26" i="10"/>
  <c r="DK26" i="10"/>
  <c r="DN26" i="10" s="1"/>
  <c r="DM25" i="10"/>
  <c r="DL25" i="10"/>
  <c r="DK25" i="10"/>
  <c r="DN25" i="10" s="1"/>
  <c r="DM24" i="10"/>
  <c r="DS24" i="10" s="1"/>
  <c r="DL24" i="10"/>
  <c r="DK24" i="10"/>
  <c r="DM23" i="10"/>
  <c r="DL23" i="10"/>
  <c r="DK23" i="10"/>
  <c r="DM22" i="10"/>
  <c r="DS22" i="10" s="1"/>
  <c r="DL22" i="10"/>
  <c r="DK22" i="10"/>
  <c r="DM21" i="10"/>
  <c r="DS21" i="10" s="1"/>
  <c r="DL21" i="10"/>
  <c r="DK21" i="10"/>
  <c r="DM20" i="10"/>
  <c r="DS20" i="10" s="1"/>
  <c r="DL20" i="10"/>
  <c r="DK20" i="10"/>
  <c r="DM19" i="10"/>
  <c r="DL19" i="10"/>
  <c r="DK19" i="10"/>
  <c r="DM18" i="10"/>
  <c r="DS18" i="10" s="1"/>
  <c r="DL18" i="10"/>
  <c r="DK18" i="10"/>
  <c r="DM17" i="10"/>
  <c r="DS17" i="10" s="1"/>
  <c r="DL17" i="10"/>
  <c r="DK17" i="10"/>
  <c r="DC68" i="10"/>
  <c r="DB68" i="10"/>
  <c r="DA68" i="10"/>
  <c r="DC67" i="10"/>
  <c r="DE67" i="10" s="1"/>
  <c r="DB67" i="10"/>
  <c r="DA67" i="10"/>
  <c r="DC66" i="10"/>
  <c r="DB66" i="10"/>
  <c r="DA66" i="10"/>
  <c r="DC65" i="10"/>
  <c r="DB65" i="10"/>
  <c r="DA65" i="10"/>
  <c r="DC64" i="10"/>
  <c r="DB64" i="10"/>
  <c r="DA64" i="10"/>
  <c r="DC63" i="10"/>
  <c r="DB63" i="10"/>
  <c r="DA63" i="10"/>
  <c r="DC62" i="10"/>
  <c r="DB62" i="10"/>
  <c r="DA62" i="10"/>
  <c r="DC57" i="10"/>
  <c r="DB57" i="10"/>
  <c r="DA57" i="10"/>
  <c r="DC56" i="10"/>
  <c r="DB56" i="10"/>
  <c r="DA56" i="10"/>
  <c r="DC55" i="10"/>
  <c r="DB55" i="10"/>
  <c r="DA55" i="10"/>
  <c r="DC54" i="10"/>
  <c r="DB54" i="10"/>
  <c r="DA54" i="10"/>
  <c r="DC53" i="10"/>
  <c r="DB53" i="10"/>
  <c r="DA53" i="10"/>
  <c r="DC52" i="10"/>
  <c r="DB52" i="10"/>
  <c r="DA52" i="10"/>
  <c r="DC51" i="10"/>
  <c r="DB51" i="10"/>
  <c r="DA51" i="10"/>
  <c r="DC50" i="10"/>
  <c r="DB50" i="10"/>
  <c r="DA50" i="10"/>
  <c r="DC49" i="10"/>
  <c r="DB49" i="10"/>
  <c r="DA49" i="10"/>
  <c r="DC44" i="10"/>
  <c r="DB44" i="10"/>
  <c r="DA44" i="10"/>
  <c r="DC43" i="10"/>
  <c r="DB43" i="10"/>
  <c r="DA43" i="10"/>
  <c r="DC42" i="10"/>
  <c r="DB42" i="10"/>
  <c r="DA42" i="10"/>
  <c r="DC41" i="10"/>
  <c r="DB41" i="10"/>
  <c r="DA41" i="10"/>
  <c r="DC40" i="10"/>
  <c r="DB40" i="10"/>
  <c r="DA40" i="10"/>
  <c r="DC39" i="10"/>
  <c r="DI39" i="10" s="1"/>
  <c r="DB39" i="10"/>
  <c r="DA39" i="10"/>
  <c r="DC38" i="10"/>
  <c r="DI38" i="10" s="1"/>
  <c r="DB38" i="10"/>
  <c r="DA38" i="10"/>
  <c r="DC37" i="10"/>
  <c r="DB37" i="10"/>
  <c r="DA37" i="10"/>
  <c r="DC36" i="10"/>
  <c r="DI36" i="10" s="1"/>
  <c r="DB36" i="10"/>
  <c r="DA36" i="10"/>
  <c r="DC35" i="10"/>
  <c r="DI35" i="10" s="1"/>
  <c r="DB35" i="10"/>
  <c r="DA35" i="10"/>
  <c r="DC34" i="10"/>
  <c r="DI34" i="10" s="1"/>
  <c r="DB34" i="10"/>
  <c r="DA34" i="10"/>
  <c r="DC33" i="10"/>
  <c r="DI33" i="10" s="1"/>
  <c r="DB33" i="10"/>
  <c r="DA33" i="10"/>
  <c r="DC32" i="10"/>
  <c r="DI32" i="10" s="1"/>
  <c r="DB32" i="10"/>
  <c r="DA32" i="10"/>
  <c r="DC31" i="10"/>
  <c r="DB31" i="10"/>
  <c r="DA31" i="10"/>
  <c r="DC26" i="10"/>
  <c r="DB26" i="10"/>
  <c r="DA26" i="10"/>
  <c r="DC25" i="10"/>
  <c r="DB25" i="10"/>
  <c r="DA25" i="10"/>
  <c r="DC24" i="10"/>
  <c r="DI24" i="10" s="1"/>
  <c r="DB24" i="10"/>
  <c r="DA24" i="10"/>
  <c r="DC23" i="10"/>
  <c r="DI23" i="10" s="1"/>
  <c r="DB23" i="10"/>
  <c r="DA23" i="10"/>
  <c r="DC22" i="10"/>
  <c r="DB22" i="10"/>
  <c r="DA22" i="10"/>
  <c r="DC21" i="10"/>
  <c r="DI21" i="10" s="1"/>
  <c r="DB21" i="10"/>
  <c r="DA21" i="10"/>
  <c r="DC20" i="10"/>
  <c r="DI20" i="10" s="1"/>
  <c r="DB20" i="10"/>
  <c r="DA20" i="10"/>
  <c r="DC19" i="10"/>
  <c r="DI19" i="10" s="1"/>
  <c r="DB19" i="10"/>
  <c r="DA19" i="10"/>
  <c r="DC18" i="10"/>
  <c r="DI18" i="10" s="1"/>
  <c r="DB18" i="10"/>
  <c r="DA18" i="10"/>
  <c r="DC17" i="10"/>
  <c r="DI17" i="10" s="1"/>
  <c r="DB17" i="10"/>
  <c r="DA17" i="10"/>
  <c r="DM16" i="10"/>
  <c r="DL16" i="10"/>
  <c r="DK16" i="10"/>
  <c r="DN16" i="10" s="1"/>
  <c r="DC16" i="10"/>
  <c r="DB16" i="10"/>
  <c r="DA16" i="10"/>
  <c r="EH68" i="10"/>
  <c r="EJ68" i="10"/>
  <c r="EJ67" i="10"/>
  <c r="EH67" i="10"/>
  <c r="EM67" i="10"/>
  <c r="DY67" i="10"/>
  <c r="EH66" i="10"/>
  <c r="EJ66" i="10"/>
  <c r="EJ65" i="10"/>
  <c r="EH65" i="10"/>
  <c r="EM65" i="10"/>
  <c r="DY65" i="10"/>
  <c r="EH64" i="10"/>
  <c r="EJ64" i="10"/>
  <c r="EL70" i="10"/>
  <c r="EL10" i="10" s="1"/>
  <c r="EH62" i="10"/>
  <c r="EF70" i="10"/>
  <c r="EF10" i="10" s="1"/>
  <c r="EB70" i="10"/>
  <c r="DV70" i="10"/>
  <c r="DV10" i="10" s="1"/>
  <c r="EM61" i="10"/>
  <c r="EL61" i="10"/>
  <c r="EK61" i="10"/>
  <c r="EJ61" i="10"/>
  <c r="EI61" i="10"/>
  <c r="EH61" i="10"/>
  <c r="EC61" i="10"/>
  <c r="EB61" i="10"/>
  <c r="EA61" i="10"/>
  <c r="DZ61" i="10"/>
  <c r="DY61" i="10"/>
  <c r="DX61" i="10"/>
  <c r="EH57" i="10"/>
  <c r="DY57" i="10"/>
  <c r="EH56" i="10"/>
  <c r="EJ56" i="10"/>
  <c r="EH55" i="10"/>
  <c r="DY55" i="10"/>
  <c r="EH54" i="10"/>
  <c r="EJ54" i="10"/>
  <c r="EH53" i="10"/>
  <c r="DY53" i="10"/>
  <c r="EH52" i="10"/>
  <c r="EJ52" i="10"/>
  <c r="EH51" i="10"/>
  <c r="DY51" i="10"/>
  <c r="EH50" i="10"/>
  <c r="EL59" i="10"/>
  <c r="EL11" i="10" s="1"/>
  <c r="EH49" i="10"/>
  <c r="EE59" i="10"/>
  <c r="EB59" i="10"/>
  <c r="EB11" i="10" s="1"/>
  <c r="DY49" i="10"/>
  <c r="EM48" i="10"/>
  <c r="EL48" i="10"/>
  <c r="EK48" i="10"/>
  <c r="EJ48" i="10"/>
  <c r="EI48" i="10"/>
  <c r="EH48" i="10"/>
  <c r="EC48" i="10"/>
  <c r="EB48" i="10"/>
  <c r="EA48" i="10"/>
  <c r="DZ48" i="10"/>
  <c r="DY48" i="10"/>
  <c r="DX48" i="10"/>
  <c r="EJ44" i="10"/>
  <c r="EH44" i="10"/>
  <c r="EM44" i="10"/>
  <c r="EH43" i="10"/>
  <c r="EJ42" i="10"/>
  <c r="EH42" i="10"/>
  <c r="EM42" i="10"/>
  <c r="EH41" i="10"/>
  <c r="DU46" i="10"/>
  <c r="DU12" i="10" s="1"/>
  <c r="EH40" i="10"/>
  <c r="EM40" i="10"/>
  <c r="DY40" i="10"/>
  <c r="EL46" i="10"/>
  <c r="EL12" i="10" s="1"/>
  <c r="DZ39" i="10"/>
  <c r="DX39" i="10"/>
  <c r="EC39" i="10"/>
  <c r="EI38" i="10"/>
  <c r="DX38" i="10"/>
  <c r="DZ37" i="10"/>
  <c r="DX37" i="10"/>
  <c r="EC37" i="10"/>
  <c r="EI36" i="10"/>
  <c r="DX36" i="10"/>
  <c r="DZ35" i="10"/>
  <c r="DX35" i="10"/>
  <c r="EC35" i="10"/>
  <c r="EI34" i="10"/>
  <c r="DX34" i="10"/>
  <c r="DZ33" i="10"/>
  <c r="DX33" i="10"/>
  <c r="EC33" i="10"/>
  <c r="EI32" i="10"/>
  <c r="DX32" i="10"/>
  <c r="EF46" i="10"/>
  <c r="EF12" i="10" s="1"/>
  <c r="DZ31" i="10"/>
  <c r="DX31" i="10"/>
  <c r="DW46" i="10"/>
  <c r="EM30" i="10"/>
  <c r="EL30" i="10"/>
  <c r="EK30" i="10"/>
  <c r="EJ30" i="10"/>
  <c r="EI30" i="10"/>
  <c r="EH30" i="10"/>
  <c r="EC30" i="10"/>
  <c r="EB30" i="10"/>
  <c r="EA30" i="10"/>
  <c r="DZ30" i="10"/>
  <c r="DY30" i="10"/>
  <c r="DX30" i="10"/>
  <c r="DX26" i="10"/>
  <c r="DZ24" i="10"/>
  <c r="EC24" i="10"/>
  <c r="DX23" i="10"/>
  <c r="DX22" i="10"/>
  <c r="DX21" i="10"/>
  <c r="DX20" i="10"/>
  <c r="EI19" i="10"/>
  <c r="DX19" i="10"/>
  <c r="DX18" i="10"/>
  <c r="DX17" i="10"/>
  <c r="EC17" i="10"/>
  <c r="EI16" i="10"/>
  <c r="EM15" i="10"/>
  <c r="EL15" i="10"/>
  <c r="EK15" i="10"/>
  <c r="EJ15" i="10"/>
  <c r="EI15" i="10"/>
  <c r="EH15" i="10"/>
  <c r="EC15" i="10"/>
  <c r="EB15" i="10"/>
  <c r="EA15" i="10"/>
  <c r="DZ15" i="10"/>
  <c r="DY15" i="10"/>
  <c r="DX15" i="10"/>
  <c r="EB10" i="10"/>
  <c r="EM8" i="10"/>
  <c r="EL8" i="10"/>
  <c r="EK8" i="10"/>
  <c r="EJ8" i="10"/>
  <c r="EI8" i="10"/>
  <c r="EH8" i="10"/>
  <c r="EC8" i="10"/>
  <c r="EB8" i="10"/>
  <c r="EA8" i="10"/>
  <c r="DZ8" i="10"/>
  <c r="DY8" i="10"/>
  <c r="DX8" i="10"/>
  <c r="DN68" i="10"/>
  <c r="DP68" i="10"/>
  <c r="DN66" i="10"/>
  <c r="DP66" i="10"/>
  <c r="DE65" i="10"/>
  <c r="DN64" i="10"/>
  <c r="DP64" i="10"/>
  <c r="DR70" i="10"/>
  <c r="DN62" i="10"/>
  <c r="DL70" i="10"/>
  <c r="DL10" i="10" s="1"/>
  <c r="DH70" i="10"/>
  <c r="DS61" i="10"/>
  <c r="DR61" i="10"/>
  <c r="DQ61" i="10"/>
  <c r="DP61" i="10"/>
  <c r="DO61" i="10"/>
  <c r="DN61" i="10"/>
  <c r="DI61" i="10"/>
  <c r="DH61" i="10"/>
  <c r="DG61" i="10"/>
  <c r="DF61" i="10"/>
  <c r="DE61" i="10"/>
  <c r="DD61" i="10"/>
  <c r="DN56" i="10"/>
  <c r="DP56" i="10"/>
  <c r="DN55" i="10"/>
  <c r="DN54" i="10"/>
  <c r="DP53" i="10"/>
  <c r="DN52" i="10"/>
  <c r="DP52" i="10"/>
  <c r="DR59" i="10"/>
  <c r="DR11" i="10" s="1"/>
  <c r="DN50" i="10"/>
  <c r="DM59" i="10"/>
  <c r="DM11" i="10" s="1"/>
  <c r="DH59" i="10"/>
  <c r="DS48" i="10"/>
  <c r="DR48" i="10"/>
  <c r="DQ48" i="10"/>
  <c r="DP48" i="10"/>
  <c r="DO48" i="10"/>
  <c r="DN48" i="10"/>
  <c r="DI48" i="10"/>
  <c r="DH48" i="10"/>
  <c r="DG48" i="10"/>
  <c r="DF48" i="10"/>
  <c r="DE48" i="10"/>
  <c r="DD48" i="10"/>
  <c r="DN44" i="10"/>
  <c r="DP44" i="10"/>
  <c r="DE44" i="10"/>
  <c r="DN42" i="10"/>
  <c r="DP42" i="10"/>
  <c r="DN40" i="10"/>
  <c r="DN38" i="10"/>
  <c r="DS38" i="10"/>
  <c r="DP38" i="10"/>
  <c r="DI37" i="10"/>
  <c r="DN36" i="10"/>
  <c r="DS36" i="10"/>
  <c r="DN34" i="10"/>
  <c r="DS34" i="10"/>
  <c r="DP33" i="10"/>
  <c r="DN32" i="10"/>
  <c r="DS32" i="10"/>
  <c r="DR46" i="10"/>
  <c r="DR12" i="10" s="1"/>
  <c r="DM46" i="10"/>
  <c r="DM12" i="10" s="1"/>
  <c r="DK46" i="10"/>
  <c r="DK12" i="10" s="1"/>
  <c r="DH46" i="10"/>
  <c r="DH12" i="10" s="1"/>
  <c r="DS30" i="10"/>
  <c r="DR30" i="10"/>
  <c r="DQ30" i="10"/>
  <c r="DP30" i="10"/>
  <c r="DO30" i="10"/>
  <c r="DN30" i="10"/>
  <c r="DI30" i="10"/>
  <c r="DH30" i="10"/>
  <c r="DG30" i="10"/>
  <c r="DF30" i="10"/>
  <c r="DE30" i="10"/>
  <c r="DD30" i="10"/>
  <c r="DS26" i="10"/>
  <c r="DI26" i="10"/>
  <c r="DI22" i="10"/>
  <c r="DN18" i="10"/>
  <c r="DS15" i="10"/>
  <c r="DR15" i="10"/>
  <c r="DQ15" i="10"/>
  <c r="DP15" i="10"/>
  <c r="DO15" i="10"/>
  <c r="DN15" i="10"/>
  <c r="DI15" i="10"/>
  <c r="DH15" i="10"/>
  <c r="DG15" i="10"/>
  <c r="DF15" i="10"/>
  <c r="DE15" i="10"/>
  <c r="DD15" i="10"/>
  <c r="DH11" i="10"/>
  <c r="DR10" i="10"/>
  <c r="DH10" i="10"/>
  <c r="DS8" i="10"/>
  <c r="DR8" i="10"/>
  <c r="DQ8" i="10"/>
  <c r="DP8" i="10"/>
  <c r="DO8" i="10"/>
  <c r="DN8" i="10"/>
  <c r="DI8" i="10"/>
  <c r="DH8" i="10"/>
  <c r="DG8" i="10"/>
  <c r="DF8" i="10"/>
  <c r="DE8" i="10"/>
  <c r="DD8" i="10"/>
  <c r="DP35" i="10" l="1"/>
  <c r="DS43" i="10"/>
  <c r="DP57" i="10"/>
  <c r="DN33" i="10"/>
  <c r="DN35" i="10"/>
  <c r="EE46" i="10"/>
  <c r="EE12" i="10" s="1"/>
  <c r="EJ40" i="10"/>
  <c r="EJ41" i="10"/>
  <c r="EJ43" i="10"/>
  <c r="EJ49" i="10"/>
  <c r="EJ50" i="10"/>
  <c r="EJ51" i="10"/>
  <c r="EJ53" i="10"/>
  <c r="EJ55" i="10"/>
  <c r="EJ57" i="10"/>
  <c r="EJ62" i="10"/>
  <c r="DE62" i="10"/>
  <c r="EE70" i="10"/>
  <c r="EE10" i="10" s="1"/>
  <c r="DP26" i="10"/>
  <c r="DN31" i="10"/>
  <c r="DP32" i="10"/>
  <c r="DP34" i="10"/>
  <c r="DP36" i="10"/>
  <c r="DN37" i="10"/>
  <c r="DP39" i="10"/>
  <c r="DP40" i="10"/>
  <c r="DP41" i="10"/>
  <c r="DN43" i="10"/>
  <c r="DK59" i="10"/>
  <c r="DK11" i="10" s="1"/>
  <c r="DO11" i="10" s="1"/>
  <c r="DN49" i="10"/>
  <c r="DP50" i="10"/>
  <c r="DP51" i="10"/>
  <c r="DN53" i="10"/>
  <c r="DP54" i="10"/>
  <c r="DP55" i="10"/>
  <c r="DN57" i="10"/>
  <c r="DP62" i="10"/>
  <c r="DK70" i="10"/>
  <c r="DK10" i="10" s="1"/>
  <c r="DN63" i="10"/>
  <c r="DP65" i="10"/>
  <c r="DP67" i="10"/>
  <c r="DX16" i="10"/>
  <c r="DZ17" i="10"/>
  <c r="DZ20" i="10"/>
  <c r="DZ22" i="10"/>
  <c r="DX24" i="10"/>
  <c r="DZ26" i="10"/>
  <c r="DZ32" i="10"/>
  <c r="DZ34" i="10"/>
  <c r="DZ36" i="10"/>
  <c r="DZ38" i="10"/>
  <c r="DY42" i="10"/>
  <c r="DY44" i="10"/>
  <c r="DV59" i="10"/>
  <c r="DV11" i="10" s="1"/>
  <c r="DY62" i="10"/>
  <c r="EI23" i="10"/>
  <c r="EH63" i="10"/>
  <c r="EM63" i="10"/>
  <c r="DL46" i="10"/>
  <c r="DL12" i="10" s="1"/>
  <c r="DQ12" i="10" s="1"/>
  <c r="DP37" i="10"/>
  <c r="DS41" i="10"/>
  <c r="DS55" i="10"/>
  <c r="DM70" i="10"/>
  <c r="DM10" i="10" s="1"/>
  <c r="DN10" i="10" s="1"/>
  <c r="DP63" i="10"/>
  <c r="DS65" i="10"/>
  <c r="DS67" i="10"/>
  <c r="EC20" i="10"/>
  <c r="EC22" i="10"/>
  <c r="EC26" i="10"/>
  <c r="EG59" i="10"/>
  <c r="EG11" i="10" s="1"/>
  <c r="EM11" i="10" s="1"/>
  <c r="EM53" i="10"/>
  <c r="EM55" i="10"/>
  <c r="EM57" i="10"/>
  <c r="EG70" i="10"/>
  <c r="EG10" i="10" s="1"/>
  <c r="EJ63" i="10"/>
  <c r="DP25" i="10"/>
  <c r="DE40" i="10"/>
  <c r="DN24" i="10"/>
  <c r="DB28" i="10"/>
  <c r="DB9" i="10" s="1"/>
  <c r="DA46" i="10"/>
  <c r="DA12" i="10" s="1"/>
  <c r="DC46" i="10"/>
  <c r="DC12" i="10" s="1"/>
  <c r="DD12" i="10" s="1"/>
  <c r="DA59" i="10"/>
  <c r="DA11" i="10" s="1"/>
  <c r="DE49" i="10"/>
  <c r="DE51" i="10"/>
  <c r="DE41" i="10"/>
  <c r="DE43" i="10"/>
  <c r="DE53" i="10"/>
  <c r="DE55" i="10"/>
  <c r="DE57" i="10"/>
  <c r="DN17" i="10"/>
  <c r="DP21" i="10"/>
  <c r="DN21" i="10"/>
  <c r="DB46" i="10"/>
  <c r="DB12" i="10" s="1"/>
  <c r="DE42" i="10"/>
  <c r="DB59" i="10"/>
  <c r="DB11" i="10" s="1"/>
  <c r="DB70" i="10"/>
  <c r="DB10" i="10" s="1"/>
  <c r="DP17" i="10"/>
  <c r="DN20" i="10"/>
  <c r="DN22" i="10"/>
  <c r="DZ19" i="10"/>
  <c r="DZ21" i="10"/>
  <c r="DZ23" i="10"/>
  <c r="DZ25" i="10"/>
  <c r="EG28" i="10"/>
  <c r="EE28" i="10"/>
  <c r="EE9" i="10" s="1"/>
  <c r="EI18" i="10"/>
  <c r="DR28" i="10"/>
  <c r="DR9" i="10" s="1"/>
  <c r="DR13" i="10" s="1"/>
  <c r="DK28" i="10"/>
  <c r="DL28" i="10"/>
  <c r="DL9" i="10" s="1"/>
  <c r="DP18" i="10"/>
  <c r="DP22" i="10"/>
  <c r="EH59" i="10"/>
  <c r="DN19" i="10"/>
  <c r="DP20" i="10"/>
  <c r="DN23" i="10"/>
  <c r="DP24" i="10"/>
  <c r="DU28" i="10"/>
  <c r="DU9" i="10" s="1"/>
  <c r="DZ18" i="10"/>
  <c r="EI21" i="10"/>
  <c r="DH28" i="10"/>
  <c r="DH9" i="10" s="1"/>
  <c r="DS19" i="10"/>
  <c r="DS23" i="10"/>
  <c r="DS25" i="10"/>
  <c r="EB28" i="10"/>
  <c r="EB9" i="10" s="1"/>
  <c r="EL28" i="10"/>
  <c r="EL9" i="10" s="1"/>
  <c r="EL13" i="10" s="1"/>
  <c r="DS12" i="10"/>
  <c r="DI25" i="10"/>
  <c r="DH13" i="10"/>
  <c r="EE11" i="10"/>
  <c r="EI11" i="10" s="1"/>
  <c r="EF28" i="10"/>
  <c r="EF9" i="10" s="1"/>
  <c r="DW28" i="10"/>
  <c r="DW9" i="10" s="1"/>
  <c r="DY9" i="10" s="1"/>
  <c r="DX25" i="10"/>
  <c r="DV28" i="10"/>
  <c r="DV9" i="10" s="1"/>
  <c r="DM28" i="10"/>
  <c r="DN28" i="10" s="1"/>
  <c r="DP19" i="10"/>
  <c r="DP23" i="10"/>
  <c r="DP12" i="10"/>
  <c r="DC28" i="10"/>
  <c r="DC9" i="10" s="1"/>
  <c r="DA28" i="10"/>
  <c r="DA9" i="10" s="1"/>
  <c r="DD9" i="10" s="1"/>
  <c r="DS11" i="10"/>
  <c r="DN11" i="10"/>
  <c r="DS10" i="10"/>
  <c r="EM10" i="10"/>
  <c r="EH10" i="10"/>
  <c r="EJ10" i="10"/>
  <c r="DK9" i="10"/>
  <c r="DP10" i="10"/>
  <c r="DN12" i="10"/>
  <c r="EE13" i="10"/>
  <c r="EG9" i="10"/>
  <c r="EJ17" i="10"/>
  <c r="EH17" i="10"/>
  <c r="EK17" i="10"/>
  <c r="EM17" i="10"/>
  <c r="EJ20" i="10"/>
  <c r="EH20" i="10"/>
  <c r="EK20" i="10"/>
  <c r="EM20" i="10"/>
  <c r="EJ22" i="10"/>
  <c r="EH22" i="10"/>
  <c r="EK22" i="10"/>
  <c r="EM22" i="10"/>
  <c r="EJ24" i="10"/>
  <c r="EH24" i="10"/>
  <c r="EK24" i="10"/>
  <c r="EM24" i="10"/>
  <c r="EJ26" i="10"/>
  <c r="EH26" i="10"/>
  <c r="EK26" i="10"/>
  <c r="EM26" i="10"/>
  <c r="DX46" i="10"/>
  <c r="DW12" i="10"/>
  <c r="EG46" i="10"/>
  <c r="EJ31" i="10"/>
  <c r="EH31" i="10"/>
  <c r="EK31" i="10"/>
  <c r="EM31" i="10"/>
  <c r="EJ33" i="10"/>
  <c r="EH33" i="10"/>
  <c r="EK33" i="10"/>
  <c r="EM33" i="10"/>
  <c r="EJ35" i="10"/>
  <c r="EH35" i="10"/>
  <c r="EK35" i="10"/>
  <c r="EM35" i="10"/>
  <c r="EJ37" i="10"/>
  <c r="EH37" i="10"/>
  <c r="EK37" i="10"/>
  <c r="EM37" i="10"/>
  <c r="EM39" i="10"/>
  <c r="EK39" i="10"/>
  <c r="EJ39" i="10"/>
  <c r="EH39" i="10"/>
  <c r="DZ41" i="10"/>
  <c r="DX41" i="10"/>
  <c r="DY41" i="10"/>
  <c r="DZ43" i="10"/>
  <c r="DX43" i="10"/>
  <c r="DY43" i="10"/>
  <c r="DZ50" i="10"/>
  <c r="DX50" i="10"/>
  <c r="DY50" i="10"/>
  <c r="DX9" i="10"/>
  <c r="EI10" i="10"/>
  <c r="EK10" i="10"/>
  <c r="DY28" i="10"/>
  <c r="DZ16" i="10"/>
  <c r="EJ16" i="10"/>
  <c r="EH16" i="10"/>
  <c r="EK16" i="10"/>
  <c r="EM16" i="10"/>
  <c r="EI17" i="10"/>
  <c r="EC18" i="10"/>
  <c r="EJ18" i="10"/>
  <c r="EH18" i="10"/>
  <c r="EK18" i="10"/>
  <c r="EM18" i="10"/>
  <c r="EC19" i="10"/>
  <c r="EJ19" i="10"/>
  <c r="EH19" i="10"/>
  <c r="EK19" i="10"/>
  <c r="EM19" i="10"/>
  <c r="EI20" i="10"/>
  <c r="EC21" i="10"/>
  <c r="EJ21" i="10"/>
  <c r="EH21" i="10"/>
  <c r="EK21" i="10"/>
  <c r="EM21" i="10"/>
  <c r="EI22" i="10"/>
  <c r="EC23" i="10"/>
  <c r="EJ23" i="10"/>
  <c r="EH23" i="10"/>
  <c r="EK23" i="10"/>
  <c r="EM23" i="10"/>
  <c r="EI24" i="10"/>
  <c r="EC25" i="10"/>
  <c r="EJ25" i="10"/>
  <c r="EH25" i="10"/>
  <c r="EK25" i="10"/>
  <c r="EM25" i="10"/>
  <c r="EI26" i="10"/>
  <c r="DZ28" i="10"/>
  <c r="DV46" i="10"/>
  <c r="DV12" i="10" s="1"/>
  <c r="EB46" i="10"/>
  <c r="EB12" i="10" s="1"/>
  <c r="EB13" i="10" s="1"/>
  <c r="EI31" i="10"/>
  <c r="EC32" i="10"/>
  <c r="EJ32" i="10"/>
  <c r="EH32" i="10"/>
  <c r="EK32" i="10"/>
  <c r="EM32" i="10"/>
  <c r="EI33" i="10"/>
  <c r="EC34" i="10"/>
  <c r="EJ34" i="10"/>
  <c r="EH34" i="10"/>
  <c r="EK34" i="10"/>
  <c r="EM34" i="10"/>
  <c r="EI35" i="10"/>
  <c r="EC36" i="10"/>
  <c r="EJ36" i="10"/>
  <c r="EH36" i="10"/>
  <c r="EK36" i="10"/>
  <c r="EM36" i="10"/>
  <c r="EI37" i="10"/>
  <c r="EC38" i="10"/>
  <c r="EJ38" i="10"/>
  <c r="EH38" i="10"/>
  <c r="EK38" i="10"/>
  <c r="EM38" i="10"/>
  <c r="EI39" i="10"/>
  <c r="EA41" i="10"/>
  <c r="EC41" i="10"/>
  <c r="EA43" i="10"/>
  <c r="EC43" i="10"/>
  <c r="DY46" i="10"/>
  <c r="DU59" i="10"/>
  <c r="DU11" i="10" s="1"/>
  <c r="EA50" i="10"/>
  <c r="EC50" i="10"/>
  <c r="DZ52" i="10"/>
  <c r="DX52" i="10"/>
  <c r="DY52" i="10"/>
  <c r="DZ54" i="10"/>
  <c r="DX54" i="10"/>
  <c r="DY54" i="10"/>
  <c r="DZ56" i="10"/>
  <c r="DX56" i="10"/>
  <c r="DY56" i="10"/>
  <c r="EM70" i="10"/>
  <c r="EK70" i="10"/>
  <c r="EI70" i="10"/>
  <c r="EH70" i="10"/>
  <c r="EJ70" i="10"/>
  <c r="DY63" i="10"/>
  <c r="DY16" i="10"/>
  <c r="EA16" i="10"/>
  <c r="EC16" i="10"/>
  <c r="DY17" i="10"/>
  <c r="EA17" i="10"/>
  <c r="DY18" i="10"/>
  <c r="EA18" i="10"/>
  <c r="DY19" i="10"/>
  <c r="EA19" i="10"/>
  <c r="DY20" i="10"/>
  <c r="EA20" i="10"/>
  <c r="DY21" i="10"/>
  <c r="EA21" i="10"/>
  <c r="DY22" i="10"/>
  <c r="EA22" i="10"/>
  <c r="DY23" i="10"/>
  <c r="EA23" i="10"/>
  <c r="DY24" i="10"/>
  <c r="EA24" i="10"/>
  <c r="DY25" i="10"/>
  <c r="EA25" i="10"/>
  <c r="DY26" i="10"/>
  <c r="EA26" i="10"/>
  <c r="DY31" i="10"/>
  <c r="EA31" i="10"/>
  <c r="EC31" i="10"/>
  <c r="DY32" i="10"/>
  <c r="EA32" i="10"/>
  <c r="DY33" i="10"/>
  <c r="EA33" i="10"/>
  <c r="DY34" i="10"/>
  <c r="EA34" i="10"/>
  <c r="DY35" i="10"/>
  <c r="EA35" i="10"/>
  <c r="DY36" i="10"/>
  <c r="EA36" i="10"/>
  <c r="DY37" i="10"/>
  <c r="EA37" i="10"/>
  <c r="DY38" i="10"/>
  <c r="EA38" i="10"/>
  <c r="DY39" i="10"/>
  <c r="EA39" i="10"/>
  <c r="DZ40" i="10"/>
  <c r="DX40" i="10"/>
  <c r="EA40" i="10"/>
  <c r="EC40" i="10"/>
  <c r="EM41" i="10"/>
  <c r="DZ42" i="10"/>
  <c r="DX42" i="10"/>
  <c r="EA42" i="10"/>
  <c r="EC42" i="10"/>
  <c r="EM43" i="10"/>
  <c r="DZ44" i="10"/>
  <c r="DX44" i="10"/>
  <c r="EA44" i="10"/>
  <c r="EC44" i="10"/>
  <c r="DW59" i="10"/>
  <c r="DZ49" i="10"/>
  <c r="DX49" i="10"/>
  <c r="EA49" i="10"/>
  <c r="EC49" i="10"/>
  <c r="EF59" i="10"/>
  <c r="EF11" i="10" s="1"/>
  <c r="EJ11" i="10" s="1"/>
  <c r="EM50" i="10"/>
  <c r="DZ51" i="10"/>
  <c r="DX51" i="10"/>
  <c r="EA51" i="10"/>
  <c r="EC51" i="10"/>
  <c r="EA52" i="10"/>
  <c r="EC52" i="10"/>
  <c r="EA54" i="10"/>
  <c r="EC54" i="10"/>
  <c r="EA56" i="10"/>
  <c r="EC56" i="10"/>
  <c r="DU70" i="10"/>
  <c r="DU10" i="10" s="1"/>
  <c r="EI40" i="10"/>
  <c r="EK40" i="10"/>
  <c r="EI41" i="10"/>
  <c r="EK41" i="10"/>
  <c r="EI42" i="10"/>
  <c r="EK42" i="10"/>
  <c r="EI43" i="10"/>
  <c r="EK43" i="10"/>
  <c r="EI44" i="10"/>
  <c r="EK44" i="10"/>
  <c r="EM59" i="10"/>
  <c r="EK59" i="10"/>
  <c r="EI59" i="10"/>
  <c r="EI49" i="10"/>
  <c r="EK49" i="10"/>
  <c r="EM49" i="10"/>
  <c r="EI50" i="10"/>
  <c r="EK50" i="10"/>
  <c r="EM51" i="10"/>
  <c r="EK51" i="10"/>
  <c r="EI51" i="10"/>
  <c r="EM52" i="10"/>
  <c r="DZ53" i="10"/>
  <c r="DX53" i="10"/>
  <c r="EA53" i="10"/>
  <c r="EC53" i="10"/>
  <c r="EM54" i="10"/>
  <c r="DZ55" i="10"/>
  <c r="DX55" i="10"/>
  <c r="EA55" i="10"/>
  <c r="EC55" i="10"/>
  <c r="EM56" i="10"/>
  <c r="DZ57" i="10"/>
  <c r="DX57" i="10"/>
  <c r="EA57" i="10"/>
  <c r="EC57" i="10"/>
  <c r="DZ62" i="10"/>
  <c r="DX62" i="10"/>
  <c r="EA62" i="10"/>
  <c r="EC62" i="10"/>
  <c r="DZ64" i="10"/>
  <c r="DX64" i="10"/>
  <c r="EA64" i="10"/>
  <c r="EC64" i="10"/>
  <c r="DZ66" i="10"/>
  <c r="DX66" i="10"/>
  <c r="EA66" i="10"/>
  <c r="EC66" i="10"/>
  <c r="DZ68" i="10"/>
  <c r="DX68" i="10"/>
  <c r="EA68" i="10"/>
  <c r="EC68" i="10"/>
  <c r="DW70" i="10"/>
  <c r="DZ63" i="10"/>
  <c r="DX63" i="10"/>
  <c r="EA63" i="10"/>
  <c r="EC63" i="10"/>
  <c r="DY64" i="10"/>
  <c r="EM64" i="10"/>
  <c r="DZ65" i="10"/>
  <c r="DX65" i="10"/>
  <c r="EA65" i="10"/>
  <c r="EC65" i="10"/>
  <c r="DY66" i="10"/>
  <c r="EM66" i="10"/>
  <c r="DZ67" i="10"/>
  <c r="DX67" i="10"/>
  <c r="EA67" i="10"/>
  <c r="EC67" i="10"/>
  <c r="DY68" i="10"/>
  <c r="EM68" i="10"/>
  <c r="EI52" i="10"/>
  <c r="EK52" i="10"/>
  <c r="EI53" i="10"/>
  <c r="EK53" i="10"/>
  <c r="EI54" i="10"/>
  <c r="EK54" i="10"/>
  <c r="EI55" i="10"/>
  <c r="EK55" i="10"/>
  <c r="EI56" i="10"/>
  <c r="EK56" i="10"/>
  <c r="EI57" i="10"/>
  <c r="EK57" i="10"/>
  <c r="EI62" i="10"/>
  <c r="EK62" i="10"/>
  <c r="EM62" i="10"/>
  <c r="EI63" i="10"/>
  <c r="EK63" i="10"/>
  <c r="EI64" i="10"/>
  <c r="EK64" i="10"/>
  <c r="EI65" i="10"/>
  <c r="EK65" i="10"/>
  <c r="EI66" i="10"/>
  <c r="EK66" i="10"/>
  <c r="EI67" i="10"/>
  <c r="EK67" i="10"/>
  <c r="EI68" i="10"/>
  <c r="EK68" i="10"/>
  <c r="DG12" i="10"/>
  <c r="DS28" i="10"/>
  <c r="DI46" i="10"/>
  <c r="DQ10" i="10"/>
  <c r="DO12" i="10"/>
  <c r="DD16" i="10"/>
  <c r="DF16" i="10"/>
  <c r="DO16" i="10"/>
  <c r="DQ16" i="10"/>
  <c r="DS16" i="10"/>
  <c r="DD17" i="10"/>
  <c r="DF17" i="10"/>
  <c r="DO17" i="10"/>
  <c r="DQ17" i="10"/>
  <c r="DD18" i="10"/>
  <c r="DF18" i="10"/>
  <c r="DO18" i="10"/>
  <c r="DQ18" i="10"/>
  <c r="DD19" i="10"/>
  <c r="DF19" i="10"/>
  <c r="DO19" i="10"/>
  <c r="DQ19" i="10"/>
  <c r="DD20" i="10"/>
  <c r="DF20" i="10"/>
  <c r="DO20" i="10"/>
  <c r="DQ20" i="10"/>
  <c r="DD21" i="10"/>
  <c r="DF21" i="10"/>
  <c r="DO21" i="10"/>
  <c r="DQ21" i="10"/>
  <c r="DD22" i="10"/>
  <c r="DF22" i="10"/>
  <c r="DO22" i="10"/>
  <c r="DQ22" i="10"/>
  <c r="DD23" i="10"/>
  <c r="DF23" i="10"/>
  <c r="DO23" i="10"/>
  <c r="DQ23" i="10"/>
  <c r="DD24" i="10"/>
  <c r="DF24" i="10"/>
  <c r="DO24" i="10"/>
  <c r="DQ24" i="10"/>
  <c r="DD25" i="10"/>
  <c r="DF25" i="10"/>
  <c r="DO25" i="10"/>
  <c r="DQ25" i="10"/>
  <c r="DD26" i="10"/>
  <c r="DF26" i="10"/>
  <c r="DO26" i="10"/>
  <c r="DQ26" i="10"/>
  <c r="DD31" i="10"/>
  <c r="DF31" i="10"/>
  <c r="DS46" i="10"/>
  <c r="DQ46" i="10"/>
  <c r="DO46" i="10"/>
  <c r="DO31" i="10"/>
  <c r="DQ31" i="10"/>
  <c r="DS31" i="10"/>
  <c r="DD32" i="10"/>
  <c r="DF32" i="10"/>
  <c r="DO32" i="10"/>
  <c r="DQ32" i="10"/>
  <c r="DD33" i="10"/>
  <c r="DF33" i="10"/>
  <c r="DO33" i="10"/>
  <c r="DQ33" i="10"/>
  <c r="DD34" i="10"/>
  <c r="DF34" i="10"/>
  <c r="DO34" i="10"/>
  <c r="DQ34" i="10"/>
  <c r="DD35" i="10"/>
  <c r="DF35" i="10"/>
  <c r="DO35" i="10"/>
  <c r="DQ35" i="10"/>
  <c r="DD36" i="10"/>
  <c r="DF36" i="10"/>
  <c r="DO36" i="10"/>
  <c r="DQ36" i="10"/>
  <c r="DD37" i="10"/>
  <c r="DF37" i="10"/>
  <c r="DO37" i="10"/>
  <c r="DQ37" i="10"/>
  <c r="DD38" i="10"/>
  <c r="DF38" i="10"/>
  <c r="DO38" i="10"/>
  <c r="DQ38" i="10"/>
  <c r="DD39" i="10"/>
  <c r="DF39" i="10"/>
  <c r="DS39" i="10"/>
  <c r="DQ39" i="10"/>
  <c r="DO39" i="10"/>
  <c r="DS40" i="10"/>
  <c r="DF41" i="10"/>
  <c r="DD41" i="10"/>
  <c r="DG41" i="10"/>
  <c r="DI41" i="10"/>
  <c r="DS42" i="10"/>
  <c r="DF43" i="10"/>
  <c r="DD43" i="10"/>
  <c r="DG43" i="10"/>
  <c r="DI43" i="10"/>
  <c r="DS44" i="10"/>
  <c r="DN46" i="10"/>
  <c r="DF50" i="10"/>
  <c r="DD50" i="10"/>
  <c r="DG50" i="10"/>
  <c r="DI50" i="10"/>
  <c r="DF52" i="10"/>
  <c r="DD52" i="10"/>
  <c r="DE52" i="10"/>
  <c r="DF54" i="10"/>
  <c r="DD54" i="10"/>
  <c r="DE54" i="10"/>
  <c r="DF56" i="10"/>
  <c r="DD56" i="10"/>
  <c r="DE56" i="10"/>
  <c r="DQ70" i="10"/>
  <c r="DN70" i="10"/>
  <c r="DF63" i="10"/>
  <c r="DD63" i="10"/>
  <c r="DE63" i="10"/>
  <c r="DE16" i="10"/>
  <c r="DG16" i="10"/>
  <c r="DI16" i="10"/>
  <c r="DP16" i="10"/>
  <c r="DE17" i="10"/>
  <c r="DG17" i="10"/>
  <c r="DE18" i="10"/>
  <c r="DG18" i="10"/>
  <c r="DE19" i="10"/>
  <c r="DG19" i="10"/>
  <c r="DE20" i="10"/>
  <c r="DG20" i="10"/>
  <c r="DE21" i="10"/>
  <c r="DG21" i="10"/>
  <c r="DE22" i="10"/>
  <c r="DG22" i="10"/>
  <c r="DE23" i="10"/>
  <c r="DG23" i="10"/>
  <c r="DE24" i="10"/>
  <c r="DG24" i="10"/>
  <c r="DE25" i="10"/>
  <c r="DG25" i="10"/>
  <c r="DE26" i="10"/>
  <c r="DG26" i="10"/>
  <c r="DE31" i="10"/>
  <c r="DG31" i="10"/>
  <c r="DI31" i="10"/>
  <c r="DP31" i="10"/>
  <c r="DE32" i="10"/>
  <c r="DG32" i="10"/>
  <c r="DE33" i="10"/>
  <c r="DG33" i="10"/>
  <c r="DE34" i="10"/>
  <c r="DG34" i="10"/>
  <c r="DE35" i="10"/>
  <c r="DG35" i="10"/>
  <c r="DE36" i="10"/>
  <c r="DG36" i="10"/>
  <c r="DE37" i="10"/>
  <c r="DG37" i="10"/>
  <c r="DE38" i="10"/>
  <c r="DG38" i="10"/>
  <c r="DE39" i="10"/>
  <c r="DG39" i="10"/>
  <c r="DF40" i="10"/>
  <c r="DD40" i="10"/>
  <c r="DG40" i="10"/>
  <c r="DI40" i="10"/>
  <c r="DF42" i="10"/>
  <c r="DD42" i="10"/>
  <c r="DG42" i="10"/>
  <c r="DI42" i="10"/>
  <c r="DF44" i="10"/>
  <c r="DD44" i="10"/>
  <c r="DG44" i="10"/>
  <c r="DI44" i="10"/>
  <c r="DC59" i="10"/>
  <c r="DF49" i="10"/>
  <c r="DD49" i="10"/>
  <c r="DG49" i="10"/>
  <c r="DI49" i="10"/>
  <c r="DL59" i="10"/>
  <c r="DL11" i="10" s="1"/>
  <c r="DP11" i="10" s="1"/>
  <c r="DE50" i="10"/>
  <c r="DS50" i="10"/>
  <c r="DF51" i="10"/>
  <c r="DD51" i="10"/>
  <c r="DG51" i="10"/>
  <c r="DI51" i="10"/>
  <c r="DG52" i="10"/>
  <c r="DI52" i="10"/>
  <c r="DG54" i="10"/>
  <c r="DI54" i="10"/>
  <c r="DG56" i="10"/>
  <c r="DI56" i="10"/>
  <c r="DA70" i="10"/>
  <c r="DG63" i="10"/>
  <c r="DI63" i="10"/>
  <c r="DO40" i="10"/>
  <c r="DQ40" i="10"/>
  <c r="DO41" i="10"/>
  <c r="DQ41" i="10"/>
  <c r="DO42" i="10"/>
  <c r="DQ42" i="10"/>
  <c r="DO43" i="10"/>
  <c r="DQ43" i="10"/>
  <c r="DO44" i="10"/>
  <c r="DQ44" i="10"/>
  <c r="DS59" i="10"/>
  <c r="DO59" i="10"/>
  <c r="DO49" i="10"/>
  <c r="DQ49" i="10"/>
  <c r="DS49" i="10"/>
  <c r="DO50" i="10"/>
  <c r="DQ50" i="10"/>
  <c r="DS51" i="10"/>
  <c r="DQ51" i="10"/>
  <c r="DO51" i="10"/>
  <c r="DS52" i="10"/>
  <c r="DF53" i="10"/>
  <c r="DD53" i="10"/>
  <c r="DG53" i="10"/>
  <c r="DI53" i="10"/>
  <c r="DS54" i="10"/>
  <c r="DF55" i="10"/>
  <c r="DD55" i="10"/>
  <c r="DG55" i="10"/>
  <c r="DI55" i="10"/>
  <c r="DS56" i="10"/>
  <c r="DF57" i="10"/>
  <c r="DD57" i="10"/>
  <c r="DG57" i="10"/>
  <c r="DI57" i="10"/>
  <c r="DF62" i="10"/>
  <c r="DD62" i="10"/>
  <c r="DG62" i="10"/>
  <c r="DI62" i="10"/>
  <c r="DF64" i="10"/>
  <c r="DD64" i="10"/>
  <c r="DG64" i="10"/>
  <c r="DI64" i="10"/>
  <c r="DF66" i="10"/>
  <c r="DD66" i="10"/>
  <c r="DG66" i="10"/>
  <c r="DI66" i="10"/>
  <c r="DF68" i="10"/>
  <c r="DD68" i="10"/>
  <c r="DG68" i="10"/>
  <c r="DI68" i="10"/>
  <c r="DC70" i="10"/>
  <c r="DE64" i="10"/>
  <c r="DS64" i="10"/>
  <c r="DF65" i="10"/>
  <c r="DD65" i="10"/>
  <c r="DG65" i="10"/>
  <c r="DI65" i="10"/>
  <c r="DE66" i="10"/>
  <c r="DS66" i="10"/>
  <c r="DF67" i="10"/>
  <c r="DD67" i="10"/>
  <c r="DG67" i="10"/>
  <c r="DI67" i="10"/>
  <c r="DE68" i="10"/>
  <c r="DS68" i="10"/>
  <c r="DO52" i="10"/>
  <c r="DQ52" i="10"/>
  <c r="DO53" i="10"/>
  <c r="DQ53" i="10"/>
  <c r="DO54" i="10"/>
  <c r="DQ54" i="10"/>
  <c r="DO55" i="10"/>
  <c r="DQ55" i="10"/>
  <c r="DO56" i="10"/>
  <c r="DQ56" i="10"/>
  <c r="DO57" i="10"/>
  <c r="DQ57" i="10"/>
  <c r="DO62" i="10"/>
  <c r="DQ62" i="10"/>
  <c r="DS62" i="10"/>
  <c r="DO63" i="10"/>
  <c r="DQ63" i="10"/>
  <c r="DO64" i="10"/>
  <c r="DQ64" i="10"/>
  <c r="DO65" i="10"/>
  <c r="DQ65" i="10"/>
  <c r="DO66" i="10"/>
  <c r="DQ66" i="10"/>
  <c r="DO67" i="10"/>
  <c r="DQ67" i="10"/>
  <c r="DO68" i="10"/>
  <c r="DQ68" i="10"/>
  <c r="EC28" i="10" l="1"/>
  <c r="EM28" i="10"/>
  <c r="DP46" i="10"/>
  <c r="DP70" i="10"/>
  <c r="DO70" i="10"/>
  <c r="DS70" i="10"/>
  <c r="DO10" i="10"/>
  <c r="DD46" i="10"/>
  <c r="DE12" i="10"/>
  <c r="DF12" i="10"/>
  <c r="DK13" i="10"/>
  <c r="DN59" i="10"/>
  <c r="DV13" i="10"/>
  <c r="EA28" i="10"/>
  <c r="DZ9" i="10"/>
  <c r="DE46" i="10"/>
  <c r="DG46" i="10"/>
  <c r="DF46" i="10"/>
  <c r="DF28" i="10"/>
  <c r="DI12" i="10"/>
  <c r="DF9" i="10"/>
  <c r="DO28" i="10"/>
  <c r="DP28" i="10"/>
  <c r="DG28" i="10"/>
  <c r="DE9" i="10"/>
  <c r="EA9" i="10"/>
  <c r="EC9" i="10"/>
  <c r="EH28" i="10"/>
  <c r="DB13" i="10"/>
  <c r="DP59" i="10"/>
  <c r="EK28" i="10"/>
  <c r="EI28" i="10"/>
  <c r="DU13" i="10"/>
  <c r="EJ28" i="10"/>
  <c r="DX28" i="10"/>
  <c r="EH11" i="10"/>
  <c r="DM9" i="10"/>
  <c r="DS9" i="10" s="1"/>
  <c r="DQ28" i="10"/>
  <c r="DD28" i="10"/>
  <c r="DE28" i="10"/>
  <c r="DI28" i="10"/>
  <c r="DI9" i="10"/>
  <c r="DG9" i="10"/>
  <c r="DQ59" i="10"/>
  <c r="DA10" i="10"/>
  <c r="DA13" i="10" s="1"/>
  <c r="EJ59" i="10"/>
  <c r="DZ59" i="10"/>
  <c r="DX59" i="10"/>
  <c r="EA59" i="10"/>
  <c r="DY59" i="10"/>
  <c r="EC59" i="10"/>
  <c r="DW11" i="10"/>
  <c r="EM46" i="10"/>
  <c r="EK46" i="10"/>
  <c r="EI46" i="10"/>
  <c r="EJ46" i="10"/>
  <c r="EH46" i="10"/>
  <c r="EG12" i="10"/>
  <c r="EG13" i="10" s="1"/>
  <c r="EA46" i="10"/>
  <c r="DZ46" i="10"/>
  <c r="EF13" i="10"/>
  <c r="DZ70" i="10"/>
  <c r="DX70" i="10"/>
  <c r="EC70" i="10"/>
  <c r="DY70" i="10"/>
  <c r="EA70" i="10"/>
  <c r="DW10" i="10"/>
  <c r="EK11" i="10"/>
  <c r="EC46" i="10"/>
  <c r="EC12" i="10"/>
  <c r="EA12" i="10"/>
  <c r="DY12" i="10"/>
  <c r="DZ12" i="10"/>
  <c r="DX12" i="10"/>
  <c r="EM9" i="10"/>
  <c r="EK9" i="10"/>
  <c r="EI9" i="10"/>
  <c r="EJ9" i="10"/>
  <c r="EH9" i="10"/>
  <c r="DF70" i="10"/>
  <c r="DD70" i="10"/>
  <c r="DI70" i="10"/>
  <c r="DE70" i="10"/>
  <c r="DG70" i="10"/>
  <c r="DC10" i="10"/>
  <c r="DF59" i="10"/>
  <c r="DD59" i="10"/>
  <c r="DG59" i="10"/>
  <c r="DE59" i="10"/>
  <c r="DI59" i="10"/>
  <c r="DC11" i="10"/>
  <c r="DQ9" i="10"/>
  <c r="DQ11" i="10"/>
  <c r="DL13" i="10"/>
  <c r="CX68" i="10"/>
  <c r="CX67" i="10"/>
  <c r="CX66" i="10"/>
  <c r="CX65" i="10"/>
  <c r="CX64" i="10"/>
  <c r="CX63" i="10"/>
  <c r="CX62" i="10"/>
  <c r="CX57" i="10"/>
  <c r="CX56" i="10"/>
  <c r="CX55" i="10"/>
  <c r="CX54" i="10"/>
  <c r="CX53" i="10"/>
  <c r="CX52" i="10"/>
  <c r="CX51" i="10"/>
  <c r="CX50" i="10"/>
  <c r="CX49" i="10"/>
  <c r="CX44" i="10"/>
  <c r="CX43" i="10"/>
  <c r="CX42" i="10"/>
  <c r="CX41" i="10"/>
  <c r="CX40" i="10"/>
  <c r="CX39" i="10"/>
  <c r="CX38" i="10"/>
  <c r="CX37" i="10"/>
  <c r="CX36" i="10"/>
  <c r="CX35" i="10"/>
  <c r="CX34" i="10"/>
  <c r="CX33" i="10"/>
  <c r="CX32" i="10"/>
  <c r="CX31" i="10"/>
  <c r="CX26" i="10"/>
  <c r="CX25" i="10"/>
  <c r="CX24" i="10"/>
  <c r="CX23" i="10"/>
  <c r="CX22" i="10"/>
  <c r="CX21" i="10"/>
  <c r="CX20" i="10"/>
  <c r="CX19" i="10"/>
  <c r="CX18" i="10"/>
  <c r="CX17" i="10"/>
  <c r="CN68" i="10"/>
  <c r="CN67" i="10"/>
  <c r="CN66" i="10"/>
  <c r="CN65" i="10"/>
  <c r="CN64" i="10"/>
  <c r="CN63" i="10"/>
  <c r="CN62" i="10"/>
  <c r="CN57" i="10"/>
  <c r="CN56" i="10"/>
  <c r="CN55" i="10"/>
  <c r="CN54" i="10"/>
  <c r="CN53" i="10"/>
  <c r="CN52" i="10"/>
  <c r="CN51" i="10"/>
  <c r="CN50" i="10"/>
  <c r="CN49" i="10"/>
  <c r="CN59" i="10" s="1"/>
  <c r="CN11" i="10" s="1"/>
  <c r="CN44" i="10"/>
  <c r="CN43" i="10"/>
  <c r="CN42" i="10"/>
  <c r="CN41" i="10"/>
  <c r="CN40" i="10"/>
  <c r="CN39" i="10"/>
  <c r="CN38" i="10"/>
  <c r="CN37" i="10"/>
  <c r="CN36" i="10"/>
  <c r="CN35" i="10"/>
  <c r="CN34" i="10"/>
  <c r="CN33" i="10"/>
  <c r="CN32" i="10"/>
  <c r="CN31" i="10"/>
  <c r="CN46" i="10" s="1"/>
  <c r="CN12" i="10" s="1"/>
  <c r="CN26" i="10"/>
  <c r="CN25" i="10"/>
  <c r="CN24" i="10"/>
  <c r="CN23" i="10"/>
  <c r="CN22" i="10"/>
  <c r="CN21" i="10"/>
  <c r="CN20" i="10"/>
  <c r="CN19" i="10"/>
  <c r="CN18" i="10"/>
  <c r="CN17" i="10"/>
  <c r="CD68" i="10"/>
  <c r="CD67" i="10"/>
  <c r="CD66" i="10"/>
  <c r="CD65" i="10"/>
  <c r="CD64" i="10"/>
  <c r="CD63" i="10"/>
  <c r="CD62" i="10"/>
  <c r="CD57" i="10"/>
  <c r="CD56" i="10"/>
  <c r="CD55" i="10"/>
  <c r="CD54" i="10"/>
  <c r="CD53" i="10"/>
  <c r="CD52" i="10"/>
  <c r="CD51" i="10"/>
  <c r="CD50" i="10"/>
  <c r="CD49" i="10"/>
  <c r="CD44" i="10"/>
  <c r="CD43" i="10"/>
  <c r="CD42" i="10"/>
  <c r="CD41" i="10"/>
  <c r="CD40" i="10"/>
  <c r="CD39" i="10"/>
  <c r="CD38" i="10"/>
  <c r="CD37" i="10"/>
  <c r="CD36" i="10"/>
  <c r="CD35" i="10"/>
  <c r="CD34" i="10"/>
  <c r="CD33" i="10"/>
  <c r="CD32" i="10"/>
  <c r="CD31" i="10"/>
  <c r="CD26" i="10"/>
  <c r="CD25" i="10"/>
  <c r="CD24" i="10"/>
  <c r="CD23" i="10"/>
  <c r="CD22" i="10"/>
  <c r="CD21" i="10"/>
  <c r="CD20" i="10"/>
  <c r="CD19" i="10"/>
  <c r="CD18" i="10"/>
  <c r="CD17" i="10"/>
  <c r="BT68" i="10"/>
  <c r="BT67" i="10"/>
  <c r="BT66" i="10"/>
  <c r="BT65" i="10"/>
  <c r="BT64" i="10"/>
  <c r="BT63" i="10"/>
  <c r="BT70" i="10" s="1"/>
  <c r="BT10" i="10" s="1"/>
  <c r="BT62" i="10"/>
  <c r="BT57" i="10"/>
  <c r="BT56" i="10"/>
  <c r="BT55" i="10"/>
  <c r="BT54" i="10"/>
  <c r="BT53" i="10"/>
  <c r="BT52" i="10"/>
  <c r="BT51" i="10"/>
  <c r="BT50" i="10"/>
  <c r="BT49" i="10"/>
  <c r="BT44" i="10"/>
  <c r="BT43" i="10"/>
  <c r="BT42" i="10"/>
  <c r="BT41" i="10"/>
  <c r="BT40" i="10"/>
  <c r="BT39" i="10"/>
  <c r="BT38" i="10"/>
  <c r="BT37" i="10"/>
  <c r="BT36" i="10"/>
  <c r="BT35" i="10"/>
  <c r="BT34" i="10"/>
  <c r="BT33" i="10"/>
  <c r="BT32" i="10"/>
  <c r="BT31" i="10"/>
  <c r="BT26" i="10"/>
  <c r="BT25" i="10"/>
  <c r="BT24" i="10"/>
  <c r="BT23" i="10"/>
  <c r="BT22" i="10"/>
  <c r="BT21" i="10"/>
  <c r="BT20" i="10"/>
  <c r="BT19" i="10"/>
  <c r="BT18" i="10"/>
  <c r="BT17" i="10"/>
  <c r="BJ68" i="10"/>
  <c r="BJ67" i="10"/>
  <c r="BJ66" i="10"/>
  <c r="BJ65" i="10"/>
  <c r="BJ64" i="10"/>
  <c r="BJ63" i="10"/>
  <c r="BJ62" i="10"/>
  <c r="BJ57" i="10"/>
  <c r="BJ56" i="10"/>
  <c r="BJ55" i="10"/>
  <c r="BJ54" i="10"/>
  <c r="BJ53" i="10"/>
  <c r="BJ52" i="10"/>
  <c r="BJ51" i="10"/>
  <c r="BJ50" i="10"/>
  <c r="BJ49" i="10"/>
  <c r="BJ44" i="10"/>
  <c r="BJ43" i="10"/>
  <c r="BJ42" i="10"/>
  <c r="BJ41" i="10"/>
  <c r="BJ40" i="10"/>
  <c r="BJ39" i="10"/>
  <c r="BJ38" i="10"/>
  <c r="BJ37" i="10"/>
  <c r="BJ36" i="10"/>
  <c r="BJ35" i="10"/>
  <c r="BJ34" i="10"/>
  <c r="BJ33" i="10"/>
  <c r="BJ32" i="10"/>
  <c r="BJ31" i="10"/>
  <c r="BJ26" i="10"/>
  <c r="BJ25" i="10"/>
  <c r="BJ24" i="10"/>
  <c r="BJ23" i="10"/>
  <c r="BJ22" i="10"/>
  <c r="BJ21" i="10"/>
  <c r="BJ20" i="10"/>
  <c r="BJ19" i="10"/>
  <c r="BJ18" i="10"/>
  <c r="BJ17" i="10"/>
  <c r="AZ68" i="10"/>
  <c r="AZ67" i="10"/>
  <c r="AZ66" i="10"/>
  <c r="AZ65" i="10"/>
  <c r="AZ64" i="10"/>
  <c r="AZ63" i="10"/>
  <c r="AZ62" i="10"/>
  <c r="AZ57" i="10"/>
  <c r="AZ56" i="10"/>
  <c r="AZ55" i="10"/>
  <c r="AZ54" i="10"/>
  <c r="AZ53" i="10"/>
  <c r="AZ52" i="10"/>
  <c r="AZ51" i="10"/>
  <c r="AZ50" i="10"/>
  <c r="AZ49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26" i="10"/>
  <c r="AZ25" i="10"/>
  <c r="AZ24" i="10"/>
  <c r="AZ23" i="10"/>
  <c r="AZ22" i="10"/>
  <c r="AZ21" i="10"/>
  <c r="AZ20" i="10"/>
  <c r="AZ19" i="10"/>
  <c r="AZ18" i="10"/>
  <c r="AZ17" i="10"/>
  <c r="AP68" i="10"/>
  <c r="V68" i="10" s="1"/>
  <c r="AP67" i="10"/>
  <c r="V67" i="10" s="1"/>
  <c r="AP66" i="10"/>
  <c r="V66" i="10" s="1"/>
  <c r="AP65" i="10"/>
  <c r="V65" i="10" s="1"/>
  <c r="AP64" i="10"/>
  <c r="V64" i="10" s="1"/>
  <c r="AP63" i="10"/>
  <c r="V63" i="10" s="1"/>
  <c r="AP62" i="10"/>
  <c r="V62" i="10" s="1"/>
  <c r="AP57" i="10"/>
  <c r="V57" i="10" s="1"/>
  <c r="AP56" i="10"/>
  <c r="V56" i="10" s="1"/>
  <c r="AP55" i="10"/>
  <c r="V55" i="10" s="1"/>
  <c r="AP54" i="10"/>
  <c r="V54" i="10" s="1"/>
  <c r="AP53" i="10"/>
  <c r="V53" i="10" s="1"/>
  <c r="AP52" i="10"/>
  <c r="V52" i="10" s="1"/>
  <c r="AP51" i="10"/>
  <c r="V51" i="10" s="1"/>
  <c r="AP50" i="10"/>
  <c r="V50" i="10" s="1"/>
  <c r="AP49" i="10"/>
  <c r="V49" i="10" s="1"/>
  <c r="AP44" i="10"/>
  <c r="V44" i="10" s="1"/>
  <c r="AP43" i="10"/>
  <c r="AP42" i="10"/>
  <c r="V42" i="10" s="1"/>
  <c r="AP41" i="10"/>
  <c r="V41" i="10" s="1"/>
  <c r="AP40" i="10"/>
  <c r="V40" i="10" s="1"/>
  <c r="AP39" i="10"/>
  <c r="V39" i="10" s="1"/>
  <c r="AP38" i="10"/>
  <c r="V38" i="10" s="1"/>
  <c r="AP37" i="10"/>
  <c r="V37" i="10" s="1"/>
  <c r="AP36" i="10"/>
  <c r="V36" i="10" s="1"/>
  <c r="AP35" i="10"/>
  <c r="V35" i="10" s="1"/>
  <c r="AP34" i="10"/>
  <c r="V34" i="10" s="1"/>
  <c r="AP33" i="10"/>
  <c r="V33" i="10" s="1"/>
  <c r="AP32" i="10"/>
  <c r="V32" i="10" s="1"/>
  <c r="AP31" i="10"/>
  <c r="V31" i="10" s="1"/>
  <c r="AP26" i="10"/>
  <c r="AP25" i="10"/>
  <c r="AP24" i="10"/>
  <c r="V24" i="10" s="1"/>
  <c r="AP23" i="10"/>
  <c r="V23" i="10" s="1"/>
  <c r="AP22" i="10"/>
  <c r="V22" i="10" s="1"/>
  <c r="AP21" i="10"/>
  <c r="V21" i="10" s="1"/>
  <c r="AP20" i="10"/>
  <c r="V20" i="10" s="1"/>
  <c r="AP19" i="10"/>
  <c r="V19" i="10" s="1"/>
  <c r="AP18" i="10"/>
  <c r="V18" i="10" s="1"/>
  <c r="AP17" i="10"/>
  <c r="V17" i="10" s="1"/>
  <c r="AF68" i="10"/>
  <c r="L68" i="10" s="1"/>
  <c r="AF67" i="10"/>
  <c r="L67" i="10" s="1"/>
  <c r="AF66" i="10"/>
  <c r="L66" i="10" s="1"/>
  <c r="AF65" i="10"/>
  <c r="L65" i="10" s="1"/>
  <c r="AF64" i="10"/>
  <c r="L64" i="10" s="1"/>
  <c r="AF63" i="10"/>
  <c r="L63" i="10" s="1"/>
  <c r="AF62" i="10"/>
  <c r="L62" i="10" s="1"/>
  <c r="AF57" i="10"/>
  <c r="L57" i="10" s="1"/>
  <c r="AF56" i="10"/>
  <c r="L56" i="10" s="1"/>
  <c r="AF55" i="10"/>
  <c r="L55" i="10" s="1"/>
  <c r="AF54" i="10"/>
  <c r="L54" i="10" s="1"/>
  <c r="AF53" i="10"/>
  <c r="L53" i="10" s="1"/>
  <c r="AF52" i="10"/>
  <c r="L52" i="10" s="1"/>
  <c r="AF51" i="10"/>
  <c r="L51" i="10" s="1"/>
  <c r="AF50" i="10"/>
  <c r="L50" i="10" s="1"/>
  <c r="AF49" i="10"/>
  <c r="L49" i="10" s="1"/>
  <c r="AF44" i="10"/>
  <c r="L44" i="10" s="1"/>
  <c r="AF43" i="10"/>
  <c r="L43" i="10" s="1"/>
  <c r="AF42" i="10"/>
  <c r="L42" i="10" s="1"/>
  <c r="AF41" i="10"/>
  <c r="L41" i="10" s="1"/>
  <c r="AF40" i="10"/>
  <c r="L40" i="10" s="1"/>
  <c r="AF39" i="10"/>
  <c r="L39" i="10" s="1"/>
  <c r="AF38" i="10"/>
  <c r="L38" i="10" s="1"/>
  <c r="AF37" i="10"/>
  <c r="L37" i="10" s="1"/>
  <c r="AF36" i="10"/>
  <c r="L36" i="10" s="1"/>
  <c r="AF35" i="10"/>
  <c r="L35" i="10" s="1"/>
  <c r="AF34" i="10"/>
  <c r="L34" i="10" s="1"/>
  <c r="AF33" i="10"/>
  <c r="L33" i="10" s="1"/>
  <c r="AF32" i="10"/>
  <c r="L32" i="10" s="1"/>
  <c r="AF31" i="10"/>
  <c r="L31" i="10" s="1"/>
  <c r="AF26" i="10"/>
  <c r="L26" i="10" s="1"/>
  <c r="AF25" i="10"/>
  <c r="L25" i="10" s="1"/>
  <c r="AF24" i="10"/>
  <c r="L24" i="10" s="1"/>
  <c r="AF23" i="10"/>
  <c r="L23" i="10" s="1"/>
  <c r="AF22" i="10"/>
  <c r="L22" i="10" s="1"/>
  <c r="AF21" i="10"/>
  <c r="L21" i="10" s="1"/>
  <c r="AF20" i="10"/>
  <c r="L20" i="10" s="1"/>
  <c r="AF19" i="10"/>
  <c r="L19" i="10" s="1"/>
  <c r="AF18" i="10"/>
  <c r="L18" i="10" s="1"/>
  <c r="AF17" i="10"/>
  <c r="L17" i="10" s="1"/>
  <c r="CX16" i="10"/>
  <c r="CN16" i="10"/>
  <c r="CD16" i="10"/>
  <c r="BT16" i="10"/>
  <c r="BJ16" i="10"/>
  <c r="AZ16" i="10"/>
  <c r="AP16" i="10"/>
  <c r="V16" i="10" s="1"/>
  <c r="AF16" i="10"/>
  <c r="L16" i="10" s="1"/>
  <c r="CX70" i="10"/>
  <c r="CX10" i="10" s="1"/>
  <c r="CD70" i="10"/>
  <c r="AP70" i="10"/>
  <c r="AP10" i="10" s="1"/>
  <c r="CX59" i="10"/>
  <c r="CX11" i="10" s="1"/>
  <c r="CD59" i="10"/>
  <c r="CD11" i="10" s="1"/>
  <c r="BT59" i="10"/>
  <c r="BT11" i="10" s="1"/>
  <c r="AP59" i="10"/>
  <c r="AP11" i="10" s="1"/>
  <c r="CX46" i="10"/>
  <c r="CX12" i="10" s="1"/>
  <c r="CD46" i="10"/>
  <c r="CD12" i="10" s="1"/>
  <c r="BT46" i="10"/>
  <c r="BT12" i="10" s="1"/>
  <c r="AP46" i="10"/>
  <c r="AP12" i="10" s="1"/>
  <c r="CD10" i="10"/>
  <c r="DN9" i="10" l="1"/>
  <c r="DM13" i="10"/>
  <c r="DS13" i="10" s="1"/>
  <c r="CN70" i="10"/>
  <c r="CN10" i="10" s="1"/>
  <c r="BJ46" i="10"/>
  <c r="BJ12" i="10" s="1"/>
  <c r="BJ70" i="10"/>
  <c r="BJ10" i="10" s="1"/>
  <c r="V43" i="10"/>
  <c r="BJ59" i="10"/>
  <c r="BJ11" i="10" s="1"/>
  <c r="AF70" i="10"/>
  <c r="AF10" i="10" s="1"/>
  <c r="AZ46" i="10"/>
  <c r="AZ12" i="10" s="1"/>
  <c r="V26" i="10"/>
  <c r="V46" i="10"/>
  <c r="V12" i="10" s="1"/>
  <c r="AZ59" i="10"/>
  <c r="AZ11" i="10" s="1"/>
  <c r="AZ70" i="10"/>
  <c r="AZ10" i="10" s="1"/>
  <c r="AF46" i="10"/>
  <c r="AF12" i="10" s="1"/>
  <c r="L28" i="10"/>
  <c r="L9" i="10" s="1"/>
  <c r="L46" i="10"/>
  <c r="L12" i="10" s="1"/>
  <c r="L59" i="10"/>
  <c r="L11" i="10" s="1"/>
  <c r="V59" i="10"/>
  <c r="V11" i="10" s="1"/>
  <c r="V70" i="10"/>
  <c r="V10" i="10" s="1"/>
  <c r="L70" i="10"/>
  <c r="L10" i="10" s="1"/>
  <c r="AF59" i="10"/>
  <c r="AF11" i="10" s="1"/>
  <c r="AP28" i="10"/>
  <c r="AP9" i="10" s="1"/>
  <c r="AP13" i="10" s="1"/>
  <c r="AZ28" i="10"/>
  <c r="AZ9" i="10" s="1"/>
  <c r="BJ28" i="10"/>
  <c r="BJ9" i="10" s="1"/>
  <c r="CN28" i="10"/>
  <c r="CN9" i="10" s="1"/>
  <c r="CN13" i="10" s="1"/>
  <c r="CX28" i="10"/>
  <c r="CX9" i="10" s="1"/>
  <c r="V25" i="10"/>
  <c r="DP9" i="10"/>
  <c r="DO9" i="10"/>
  <c r="EJ12" i="10"/>
  <c r="EH12" i="10"/>
  <c r="EM12" i="10"/>
  <c r="EI12" i="10"/>
  <c r="EK12" i="10"/>
  <c r="EC11" i="10"/>
  <c r="DZ11" i="10"/>
  <c r="DX11" i="10"/>
  <c r="EA11" i="10"/>
  <c r="DY11" i="10"/>
  <c r="EJ13" i="10"/>
  <c r="EH13" i="10"/>
  <c r="EK13" i="10"/>
  <c r="EM13" i="10"/>
  <c r="EI13" i="10"/>
  <c r="DZ10" i="10"/>
  <c r="DX10" i="10"/>
  <c r="EC10" i="10"/>
  <c r="EA10" i="10"/>
  <c r="DY10" i="10"/>
  <c r="DW13" i="10"/>
  <c r="DF11" i="10"/>
  <c r="DD11" i="10"/>
  <c r="DI11" i="10"/>
  <c r="DG11" i="10"/>
  <c r="DE11" i="10"/>
  <c r="DF10" i="10"/>
  <c r="DD10" i="10"/>
  <c r="DE10" i="10"/>
  <c r="DI10" i="10"/>
  <c r="DG10" i="10"/>
  <c r="DC13" i="10"/>
  <c r="DQ13" i="10"/>
  <c r="DN13" i="10"/>
  <c r="CX13" i="10"/>
  <c r="CD28" i="10"/>
  <c r="CD9" i="10" s="1"/>
  <c r="CD13" i="10" s="1"/>
  <c r="BT28" i="10"/>
  <c r="BT9" i="10" s="1"/>
  <c r="AF28" i="10"/>
  <c r="AF9" i="10" s="1"/>
  <c r="BT13" i="10"/>
  <c r="DP13" i="10" l="1"/>
  <c r="DO13" i="10"/>
  <c r="BJ13" i="10"/>
  <c r="DF13" i="10"/>
  <c r="DD13" i="10"/>
  <c r="DE13" i="10"/>
  <c r="AF13" i="10"/>
  <c r="L13" i="10"/>
  <c r="AZ13" i="10"/>
  <c r="V28" i="10"/>
  <c r="V9" i="10" s="1"/>
  <c r="V13" i="10"/>
  <c r="EC13" i="10"/>
  <c r="EA13" i="10"/>
  <c r="DY13" i="10"/>
  <c r="DX13" i="10"/>
  <c r="DZ13" i="10"/>
  <c r="DI13" i="10"/>
  <c r="DG13" i="10"/>
  <c r="W61" i="10"/>
  <c r="V61" i="10"/>
  <c r="U61" i="10"/>
  <c r="T61" i="10"/>
  <c r="S61" i="10"/>
  <c r="R61" i="10"/>
  <c r="M61" i="10"/>
  <c r="L61" i="10"/>
  <c r="K61" i="10"/>
  <c r="J61" i="10"/>
  <c r="I61" i="10"/>
  <c r="H61" i="10"/>
  <c r="W48" i="10"/>
  <c r="V48" i="10"/>
  <c r="U48" i="10"/>
  <c r="T48" i="10"/>
  <c r="S48" i="10"/>
  <c r="R48" i="10"/>
  <c r="M48" i="10"/>
  <c r="L48" i="10"/>
  <c r="K48" i="10"/>
  <c r="J48" i="10"/>
  <c r="I48" i="10"/>
  <c r="H48" i="10"/>
  <c r="W30" i="10"/>
  <c r="V30" i="10"/>
  <c r="U30" i="10"/>
  <c r="T30" i="10"/>
  <c r="S30" i="10"/>
  <c r="R30" i="10"/>
  <c r="M30" i="10"/>
  <c r="L30" i="10"/>
  <c r="K30" i="10"/>
  <c r="J30" i="10"/>
  <c r="I30" i="10"/>
  <c r="H30" i="10"/>
  <c r="W15" i="10"/>
  <c r="V15" i="10"/>
  <c r="U15" i="10"/>
  <c r="T15" i="10"/>
  <c r="S15" i="10"/>
  <c r="R15" i="10"/>
  <c r="M15" i="10"/>
  <c r="L15" i="10"/>
  <c r="K15" i="10"/>
  <c r="J15" i="10"/>
  <c r="I15" i="10"/>
  <c r="H15" i="10"/>
  <c r="W8" i="10"/>
  <c r="V8" i="10"/>
  <c r="U8" i="10"/>
  <c r="T8" i="10"/>
  <c r="S8" i="10"/>
  <c r="R8" i="10"/>
  <c r="CS68" i="10" l="1"/>
  <c r="CU68" i="10" s="1"/>
  <c r="CR68" i="10"/>
  <c r="CQ68" i="10"/>
  <c r="CS67" i="10"/>
  <c r="CR67" i="10"/>
  <c r="CQ67" i="10"/>
  <c r="CS66" i="10"/>
  <c r="CV66" i="10" s="1"/>
  <c r="CR66" i="10"/>
  <c r="CQ66" i="10"/>
  <c r="CS65" i="10"/>
  <c r="CR65" i="10"/>
  <c r="CQ65" i="10"/>
  <c r="CS64" i="10"/>
  <c r="CU64" i="10" s="1"/>
  <c r="CR64" i="10"/>
  <c r="CQ64" i="10"/>
  <c r="CS63" i="10"/>
  <c r="CR63" i="10"/>
  <c r="CQ63" i="10"/>
  <c r="CS62" i="10"/>
  <c r="CV62" i="10" s="1"/>
  <c r="CR62" i="10"/>
  <c r="CQ62" i="10"/>
  <c r="CS57" i="10"/>
  <c r="CT57" i="10" s="1"/>
  <c r="CR57" i="10"/>
  <c r="CQ57" i="10"/>
  <c r="CS56" i="10"/>
  <c r="CW56" i="10" s="1"/>
  <c r="CR56" i="10"/>
  <c r="CQ56" i="10"/>
  <c r="CS55" i="10"/>
  <c r="CY55" i="10" s="1"/>
  <c r="CR55" i="10"/>
  <c r="CQ55" i="10"/>
  <c r="CS54" i="10"/>
  <c r="CV54" i="10" s="1"/>
  <c r="CR54" i="10"/>
  <c r="CQ54" i="10"/>
  <c r="CS53" i="10"/>
  <c r="CT53" i="10" s="1"/>
  <c r="CR53" i="10"/>
  <c r="CQ53" i="10"/>
  <c r="CS52" i="10"/>
  <c r="CW52" i="10" s="1"/>
  <c r="CR52" i="10"/>
  <c r="CQ52" i="10"/>
  <c r="CS51" i="10"/>
  <c r="CY51" i="10" s="1"/>
  <c r="CR51" i="10"/>
  <c r="CQ51" i="10"/>
  <c r="CS50" i="10"/>
  <c r="CV50" i="10" s="1"/>
  <c r="CR50" i="10"/>
  <c r="CQ50" i="10"/>
  <c r="CS49" i="10"/>
  <c r="CT49" i="10" s="1"/>
  <c r="CR49" i="10"/>
  <c r="CQ49" i="10"/>
  <c r="CS44" i="10"/>
  <c r="CW44" i="10" s="1"/>
  <c r="CR44" i="10"/>
  <c r="CQ44" i="10"/>
  <c r="CS43" i="10"/>
  <c r="CY43" i="10" s="1"/>
  <c r="CR43" i="10"/>
  <c r="CQ43" i="10"/>
  <c r="CS42" i="10"/>
  <c r="CV42" i="10" s="1"/>
  <c r="CR42" i="10"/>
  <c r="CQ42" i="10"/>
  <c r="CS41" i="10"/>
  <c r="CT41" i="10" s="1"/>
  <c r="CR41" i="10"/>
  <c r="CQ41" i="10"/>
  <c r="CS40" i="10"/>
  <c r="CW40" i="10" s="1"/>
  <c r="CR40" i="10"/>
  <c r="CQ40" i="10"/>
  <c r="CS39" i="10"/>
  <c r="CY39" i="10" s="1"/>
  <c r="CR39" i="10"/>
  <c r="CQ39" i="10"/>
  <c r="CS38" i="10"/>
  <c r="CV38" i="10" s="1"/>
  <c r="CR38" i="10"/>
  <c r="CQ38" i="10"/>
  <c r="CS37" i="10"/>
  <c r="CT37" i="10" s="1"/>
  <c r="CR37" i="10"/>
  <c r="CQ37" i="10"/>
  <c r="CS36" i="10"/>
  <c r="CW36" i="10" s="1"/>
  <c r="CR36" i="10"/>
  <c r="CQ36" i="10"/>
  <c r="CS35" i="10"/>
  <c r="CY35" i="10" s="1"/>
  <c r="CR35" i="10"/>
  <c r="CQ35" i="10"/>
  <c r="CS34" i="10"/>
  <c r="CV34" i="10" s="1"/>
  <c r="CR34" i="10"/>
  <c r="CQ34" i="10"/>
  <c r="CS33" i="10"/>
  <c r="CT33" i="10" s="1"/>
  <c r="CR33" i="10"/>
  <c r="CQ33" i="10"/>
  <c r="CS32" i="10"/>
  <c r="CW32" i="10" s="1"/>
  <c r="CR32" i="10"/>
  <c r="CQ32" i="10"/>
  <c r="CS31" i="10"/>
  <c r="CY31" i="10" s="1"/>
  <c r="CR31" i="10"/>
  <c r="CQ31" i="10"/>
  <c r="CS26" i="10"/>
  <c r="CY26" i="10" s="1"/>
  <c r="CR26" i="10"/>
  <c r="CQ26" i="10"/>
  <c r="CS25" i="10"/>
  <c r="CR25" i="10"/>
  <c r="CQ25" i="10"/>
  <c r="CT25" i="10" s="1"/>
  <c r="CS24" i="10"/>
  <c r="CY24" i="10" s="1"/>
  <c r="CR24" i="10"/>
  <c r="CQ24" i="10"/>
  <c r="CS23" i="10"/>
  <c r="CR23" i="10"/>
  <c r="CQ23" i="10"/>
  <c r="CS22" i="10"/>
  <c r="CY22" i="10" s="1"/>
  <c r="CR22" i="10"/>
  <c r="CQ22" i="10"/>
  <c r="CS21" i="10"/>
  <c r="CR21" i="10"/>
  <c r="CQ21" i="10"/>
  <c r="CS20" i="10"/>
  <c r="CU20" i="10" s="1"/>
  <c r="CR20" i="10"/>
  <c r="CQ20" i="10"/>
  <c r="CS19" i="10"/>
  <c r="CR19" i="10"/>
  <c r="CQ19" i="10"/>
  <c r="CS18" i="10"/>
  <c r="CR18" i="10"/>
  <c r="CQ18" i="10"/>
  <c r="CS17" i="10"/>
  <c r="CR17" i="10"/>
  <c r="CQ17" i="10"/>
  <c r="CI68" i="10"/>
  <c r="CO68" i="10" s="1"/>
  <c r="CH68" i="10"/>
  <c r="CG68" i="10"/>
  <c r="CI67" i="10"/>
  <c r="CH67" i="10"/>
  <c r="CG67" i="10"/>
  <c r="CI66" i="10"/>
  <c r="CO66" i="10" s="1"/>
  <c r="CH66" i="10"/>
  <c r="CG66" i="10"/>
  <c r="CI65" i="10"/>
  <c r="CL65" i="10" s="1"/>
  <c r="CH65" i="10"/>
  <c r="CG65" i="10"/>
  <c r="CI64" i="10"/>
  <c r="CK64" i="10" s="1"/>
  <c r="CH64" i="10"/>
  <c r="CG64" i="10"/>
  <c r="CI63" i="10"/>
  <c r="CL63" i="10" s="1"/>
  <c r="CH63" i="10"/>
  <c r="CG63" i="10"/>
  <c r="CI62" i="10"/>
  <c r="CM62" i="10" s="1"/>
  <c r="CH62" i="10"/>
  <c r="CG62" i="10"/>
  <c r="CI57" i="10"/>
  <c r="CO57" i="10" s="1"/>
  <c r="CH57" i="10"/>
  <c r="CG57" i="10"/>
  <c r="CI56" i="10"/>
  <c r="CL56" i="10" s="1"/>
  <c r="CH56" i="10"/>
  <c r="CG56" i="10"/>
  <c r="CI55" i="10"/>
  <c r="CO55" i="10" s="1"/>
  <c r="CH55" i="10"/>
  <c r="CG55" i="10"/>
  <c r="CI54" i="10"/>
  <c r="CM54" i="10" s="1"/>
  <c r="CH54" i="10"/>
  <c r="CG54" i="10"/>
  <c r="CI53" i="10"/>
  <c r="CO53" i="10" s="1"/>
  <c r="CH53" i="10"/>
  <c r="CG53" i="10"/>
  <c r="CI52" i="10"/>
  <c r="CO52" i="10" s="1"/>
  <c r="CH52" i="10"/>
  <c r="CG52" i="10"/>
  <c r="CI51" i="10"/>
  <c r="CO51" i="10" s="1"/>
  <c r="CH51" i="10"/>
  <c r="CG51" i="10"/>
  <c r="CI50" i="10"/>
  <c r="CO50" i="10" s="1"/>
  <c r="CH50" i="10"/>
  <c r="CG50" i="10"/>
  <c r="CI49" i="10"/>
  <c r="CL49" i="10" s="1"/>
  <c r="CH49" i="10"/>
  <c r="CG49" i="10"/>
  <c r="CI44" i="10"/>
  <c r="CK44" i="10" s="1"/>
  <c r="CH44" i="10"/>
  <c r="CG44" i="10"/>
  <c r="CI43" i="10"/>
  <c r="CO43" i="10" s="1"/>
  <c r="CH43" i="10"/>
  <c r="CG43" i="10"/>
  <c r="CI42" i="10"/>
  <c r="CO42" i="10" s="1"/>
  <c r="CH42" i="10"/>
  <c r="CG42" i="10"/>
  <c r="CI41" i="10"/>
  <c r="CO41" i="10" s="1"/>
  <c r="CH41" i="10"/>
  <c r="CG41" i="10"/>
  <c r="CI40" i="10"/>
  <c r="CK40" i="10" s="1"/>
  <c r="CH40" i="10"/>
  <c r="CG40" i="10"/>
  <c r="CI39" i="10"/>
  <c r="CO39" i="10" s="1"/>
  <c r="CH39" i="10"/>
  <c r="CG39" i="10"/>
  <c r="CI38" i="10"/>
  <c r="CO38" i="10" s="1"/>
  <c r="CH38" i="10"/>
  <c r="CG38" i="10"/>
  <c r="CI37" i="10"/>
  <c r="CO37" i="10" s="1"/>
  <c r="CH37" i="10"/>
  <c r="CG37" i="10"/>
  <c r="CI36" i="10"/>
  <c r="CK36" i="10" s="1"/>
  <c r="CH36" i="10"/>
  <c r="CG36" i="10"/>
  <c r="CI35" i="10"/>
  <c r="CO35" i="10" s="1"/>
  <c r="CH35" i="10"/>
  <c r="CG35" i="10"/>
  <c r="CI34" i="10"/>
  <c r="CO34" i="10" s="1"/>
  <c r="CH34" i="10"/>
  <c r="CG34" i="10"/>
  <c r="CI33" i="10"/>
  <c r="CO33" i="10" s="1"/>
  <c r="CH33" i="10"/>
  <c r="CG33" i="10"/>
  <c r="CI32" i="10"/>
  <c r="CK32" i="10" s="1"/>
  <c r="CH32" i="10"/>
  <c r="CG32" i="10"/>
  <c r="CI31" i="10"/>
  <c r="CK31" i="10" s="1"/>
  <c r="CH31" i="10"/>
  <c r="CG31" i="10"/>
  <c r="CG46" i="10" s="1"/>
  <c r="CG12" i="10" s="1"/>
  <c r="CI26" i="10"/>
  <c r="CO26" i="10" s="1"/>
  <c r="CH26" i="10"/>
  <c r="CG26" i="10"/>
  <c r="CI25" i="10"/>
  <c r="CO25" i="10" s="1"/>
  <c r="CH25" i="10"/>
  <c r="CG25" i="10"/>
  <c r="CI24" i="10"/>
  <c r="CO24" i="10" s="1"/>
  <c r="CH24" i="10"/>
  <c r="CG24" i="10"/>
  <c r="CI23" i="10"/>
  <c r="CO23" i="10" s="1"/>
  <c r="CH23" i="10"/>
  <c r="CG23" i="10"/>
  <c r="CI22" i="10"/>
  <c r="CO22" i="10" s="1"/>
  <c r="CH22" i="10"/>
  <c r="CG22" i="10"/>
  <c r="CI21" i="10"/>
  <c r="CM21" i="10" s="1"/>
  <c r="CH21" i="10"/>
  <c r="CG21" i="10"/>
  <c r="CI20" i="10"/>
  <c r="CJ20" i="10" s="1"/>
  <c r="CH20" i="10"/>
  <c r="CG20" i="10"/>
  <c r="CI19" i="10"/>
  <c r="CO19" i="10" s="1"/>
  <c r="CH19" i="10"/>
  <c r="CG19" i="10"/>
  <c r="CI18" i="10"/>
  <c r="CK18" i="10" s="1"/>
  <c r="CH18" i="10"/>
  <c r="CG18" i="10"/>
  <c r="CI17" i="10"/>
  <c r="CO17" i="10" s="1"/>
  <c r="CH17" i="10"/>
  <c r="CG17" i="10"/>
  <c r="CS16" i="10"/>
  <c r="CU16" i="10" s="1"/>
  <c r="CR16" i="10"/>
  <c r="CQ16" i="10"/>
  <c r="CI16" i="10"/>
  <c r="CL16" i="10" s="1"/>
  <c r="CH16" i="10"/>
  <c r="CG16" i="10"/>
  <c r="BY68" i="10"/>
  <c r="CE68" i="10" s="1"/>
  <c r="BX68" i="10"/>
  <c r="BW68" i="10"/>
  <c r="BY67" i="10"/>
  <c r="BX67" i="10"/>
  <c r="BW67" i="10"/>
  <c r="BY66" i="10"/>
  <c r="BX66" i="10"/>
  <c r="BW66" i="10"/>
  <c r="BY65" i="10"/>
  <c r="CE65" i="10" s="1"/>
  <c r="BX65" i="10"/>
  <c r="BW65" i="10"/>
  <c r="BY64" i="10"/>
  <c r="CE64" i="10" s="1"/>
  <c r="BX64" i="10"/>
  <c r="BW64" i="10"/>
  <c r="BY63" i="10"/>
  <c r="BX63" i="10"/>
  <c r="BW63" i="10"/>
  <c r="BW70" i="10" s="1"/>
  <c r="BW10" i="10" s="1"/>
  <c r="BY62" i="10"/>
  <c r="BX62" i="10"/>
  <c r="BW62" i="10"/>
  <c r="BY57" i="10"/>
  <c r="BZ57" i="10" s="1"/>
  <c r="BX57" i="10"/>
  <c r="BW57" i="10"/>
  <c r="BY56" i="10"/>
  <c r="CE56" i="10" s="1"/>
  <c r="BX56" i="10"/>
  <c r="BW56" i="10"/>
  <c r="BY55" i="10"/>
  <c r="BX55" i="10"/>
  <c r="BW55" i="10"/>
  <c r="BY54" i="10"/>
  <c r="BX54" i="10"/>
  <c r="BW54" i="10"/>
  <c r="BY53" i="10"/>
  <c r="CE53" i="10" s="1"/>
  <c r="BX53" i="10"/>
  <c r="BW53" i="10"/>
  <c r="BY52" i="10"/>
  <c r="CE52" i="10" s="1"/>
  <c r="BX52" i="10"/>
  <c r="BW52" i="10"/>
  <c r="BY51" i="10"/>
  <c r="BX51" i="10"/>
  <c r="BW51" i="10"/>
  <c r="BY50" i="10"/>
  <c r="BX50" i="10"/>
  <c r="BW50" i="10"/>
  <c r="BY49" i="10"/>
  <c r="BZ49" i="10" s="1"/>
  <c r="BX49" i="10"/>
  <c r="BW49" i="10"/>
  <c r="BW59" i="10" s="1"/>
  <c r="BW11" i="10" s="1"/>
  <c r="BY44" i="10"/>
  <c r="CE44" i="10" s="1"/>
  <c r="BX44" i="10"/>
  <c r="BW44" i="10"/>
  <c r="BY43" i="10"/>
  <c r="BX43" i="10"/>
  <c r="BW43" i="10"/>
  <c r="BY42" i="10"/>
  <c r="BX42" i="10"/>
  <c r="BW42" i="10"/>
  <c r="BY41" i="10"/>
  <c r="CE41" i="10" s="1"/>
  <c r="BX41" i="10"/>
  <c r="BW41" i="10"/>
  <c r="BY40" i="10"/>
  <c r="CE40" i="10" s="1"/>
  <c r="BX40" i="10"/>
  <c r="BW40" i="10"/>
  <c r="BY39" i="10"/>
  <c r="BX39" i="10"/>
  <c r="BW39" i="10"/>
  <c r="BY38" i="10"/>
  <c r="BX38" i="10"/>
  <c r="BW38" i="10"/>
  <c r="BY37" i="10"/>
  <c r="BZ37" i="10" s="1"/>
  <c r="BX37" i="10"/>
  <c r="BW37" i="10"/>
  <c r="BY36" i="10"/>
  <c r="CE36" i="10" s="1"/>
  <c r="BX36" i="10"/>
  <c r="BW36" i="10"/>
  <c r="BY35" i="10"/>
  <c r="BX35" i="10"/>
  <c r="BW35" i="10"/>
  <c r="BY34" i="10"/>
  <c r="BX34" i="10"/>
  <c r="BW34" i="10"/>
  <c r="BY33" i="10"/>
  <c r="BX33" i="10"/>
  <c r="BW33" i="10"/>
  <c r="BY32" i="10"/>
  <c r="CE32" i="10" s="1"/>
  <c r="BX32" i="10"/>
  <c r="BW32" i="10"/>
  <c r="BY31" i="10"/>
  <c r="CB31" i="10" s="1"/>
  <c r="BX31" i="10"/>
  <c r="BW31" i="10"/>
  <c r="BW46" i="10" s="1"/>
  <c r="BW12" i="10" s="1"/>
  <c r="BY26" i="10"/>
  <c r="BX26" i="10"/>
  <c r="BW26" i="10"/>
  <c r="BY25" i="10"/>
  <c r="BX25" i="10"/>
  <c r="BW25" i="10"/>
  <c r="BY24" i="10"/>
  <c r="BX24" i="10"/>
  <c r="BW24" i="10"/>
  <c r="BY23" i="10"/>
  <c r="BX23" i="10"/>
  <c r="BW23" i="10"/>
  <c r="BY22" i="10"/>
  <c r="BX22" i="10"/>
  <c r="BW22" i="10"/>
  <c r="BY21" i="10"/>
  <c r="CE21" i="10" s="1"/>
  <c r="BX21" i="10"/>
  <c r="BW21" i="10"/>
  <c r="BY20" i="10"/>
  <c r="CE20" i="10" s="1"/>
  <c r="BX20" i="10"/>
  <c r="BW20" i="10"/>
  <c r="BY19" i="10"/>
  <c r="BX19" i="10"/>
  <c r="BW19" i="10"/>
  <c r="BY18" i="10"/>
  <c r="CE18" i="10" s="1"/>
  <c r="BX18" i="10"/>
  <c r="BW18" i="10"/>
  <c r="BY17" i="10"/>
  <c r="BX17" i="10"/>
  <c r="BW17" i="10"/>
  <c r="BO68" i="10"/>
  <c r="BN68" i="10"/>
  <c r="BM68" i="10"/>
  <c r="BO67" i="10"/>
  <c r="BU67" i="10" s="1"/>
  <c r="BN67" i="10"/>
  <c r="BM67" i="10"/>
  <c r="BO66" i="10"/>
  <c r="BN66" i="10"/>
  <c r="BM66" i="10"/>
  <c r="BO65" i="10"/>
  <c r="BU65" i="10" s="1"/>
  <c r="BN65" i="10"/>
  <c r="BM65" i="10"/>
  <c r="BO64" i="10"/>
  <c r="BN64" i="10"/>
  <c r="BM64" i="10"/>
  <c r="BO63" i="10"/>
  <c r="BU63" i="10" s="1"/>
  <c r="BN63" i="10"/>
  <c r="BM63" i="10"/>
  <c r="BO62" i="10"/>
  <c r="BN62" i="10"/>
  <c r="BM62" i="10"/>
  <c r="BO57" i="10"/>
  <c r="BU57" i="10" s="1"/>
  <c r="BN57" i="10"/>
  <c r="BM57" i="10"/>
  <c r="BO56" i="10"/>
  <c r="BN56" i="10"/>
  <c r="BM56" i="10"/>
  <c r="BO55" i="10"/>
  <c r="BU55" i="10" s="1"/>
  <c r="BN55" i="10"/>
  <c r="BM55" i="10"/>
  <c r="BO54" i="10"/>
  <c r="BN54" i="10"/>
  <c r="BM54" i="10"/>
  <c r="BO53" i="10"/>
  <c r="BU53" i="10" s="1"/>
  <c r="BN53" i="10"/>
  <c r="BM53" i="10"/>
  <c r="BO52" i="10"/>
  <c r="BN52" i="10"/>
  <c r="BM52" i="10"/>
  <c r="BO51" i="10"/>
  <c r="BU51" i="10" s="1"/>
  <c r="BN51" i="10"/>
  <c r="BM51" i="10"/>
  <c r="BO50" i="10"/>
  <c r="BN50" i="10"/>
  <c r="BM50" i="10"/>
  <c r="BO49" i="10"/>
  <c r="BU49" i="10" s="1"/>
  <c r="BN49" i="10"/>
  <c r="BM49" i="10"/>
  <c r="BO44" i="10"/>
  <c r="BN44" i="10"/>
  <c r="BM44" i="10"/>
  <c r="BO43" i="10"/>
  <c r="BU43" i="10" s="1"/>
  <c r="BN43" i="10"/>
  <c r="BM43" i="10"/>
  <c r="BO42" i="10"/>
  <c r="BN42" i="10"/>
  <c r="BM42" i="10"/>
  <c r="BO41" i="10"/>
  <c r="BU41" i="10" s="1"/>
  <c r="BN41" i="10"/>
  <c r="BM41" i="10"/>
  <c r="BO40" i="10"/>
  <c r="BN40" i="10"/>
  <c r="BM40" i="10"/>
  <c r="BO39" i="10"/>
  <c r="BU39" i="10" s="1"/>
  <c r="BN39" i="10"/>
  <c r="BM39" i="10"/>
  <c r="BO38" i="10"/>
  <c r="BN38" i="10"/>
  <c r="BM38" i="10"/>
  <c r="BO37" i="10"/>
  <c r="BU37" i="10" s="1"/>
  <c r="BN37" i="10"/>
  <c r="BM37" i="10"/>
  <c r="BO36" i="10"/>
  <c r="BN36" i="10"/>
  <c r="BM36" i="10"/>
  <c r="BO35" i="10"/>
  <c r="BU35" i="10" s="1"/>
  <c r="BN35" i="10"/>
  <c r="BM35" i="10"/>
  <c r="BO34" i="10"/>
  <c r="BN34" i="10"/>
  <c r="BM34" i="10"/>
  <c r="BO33" i="10"/>
  <c r="BU33" i="10" s="1"/>
  <c r="BN33" i="10"/>
  <c r="BM33" i="10"/>
  <c r="BO32" i="10"/>
  <c r="BN32" i="10"/>
  <c r="BM32" i="10"/>
  <c r="BO31" i="10"/>
  <c r="BU31" i="10" s="1"/>
  <c r="BN31" i="10"/>
  <c r="BM31" i="10"/>
  <c r="BO26" i="10"/>
  <c r="BN26" i="10"/>
  <c r="BM26" i="10"/>
  <c r="BO25" i="10"/>
  <c r="BN25" i="10"/>
  <c r="BM25" i="10"/>
  <c r="BO24" i="10"/>
  <c r="BN24" i="10"/>
  <c r="BM24" i="10"/>
  <c r="BO23" i="10"/>
  <c r="BN23" i="10"/>
  <c r="BM23" i="10"/>
  <c r="BO22" i="10"/>
  <c r="BN22" i="10"/>
  <c r="BM22" i="10"/>
  <c r="BO21" i="10"/>
  <c r="BU21" i="10" s="1"/>
  <c r="BN21" i="10"/>
  <c r="BM21" i="10"/>
  <c r="BO20" i="10"/>
  <c r="BN20" i="10"/>
  <c r="BM20" i="10"/>
  <c r="BO19" i="10"/>
  <c r="BN19" i="10"/>
  <c r="BM19" i="10"/>
  <c r="BO18" i="10"/>
  <c r="BN18" i="10"/>
  <c r="BM18" i="10"/>
  <c r="BO17" i="10"/>
  <c r="BN17" i="10"/>
  <c r="BM17" i="10"/>
  <c r="BY16" i="10"/>
  <c r="BX16" i="10"/>
  <c r="BW16" i="10"/>
  <c r="BO16" i="10"/>
  <c r="BU16" i="10" s="1"/>
  <c r="BN16" i="10"/>
  <c r="BM16" i="10"/>
  <c r="BE16" i="10"/>
  <c r="BK16" i="10" s="1"/>
  <c r="BD16" i="10"/>
  <c r="BC16" i="10"/>
  <c r="CG70" i="10"/>
  <c r="CQ59" i="10"/>
  <c r="CY61" i="10"/>
  <c r="CX61" i="10"/>
  <c r="CW61" i="10"/>
  <c r="CV61" i="10"/>
  <c r="CU61" i="10"/>
  <c r="CT61" i="10"/>
  <c r="CO61" i="10"/>
  <c r="CN61" i="10"/>
  <c r="CM61" i="10"/>
  <c r="CL61" i="10"/>
  <c r="CK61" i="10"/>
  <c r="CJ61" i="10"/>
  <c r="CE61" i="10"/>
  <c r="CD61" i="10"/>
  <c r="CC61" i="10"/>
  <c r="CB61" i="10"/>
  <c r="CA61" i="10"/>
  <c r="BZ61" i="10"/>
  <c r="BU61" i="10"/>
  <c r="BT61" i="10"/>
  <c r="BS61" i="10"/>
  <c r="BR61" i="10"/>
  <c r="BQ61" i="10"/>
  <c r="BP61" i="10"/>
  <c r="BK61" i="10"/>
  <c r="BJ61" i="10"/>
  <c r="BI61" i="10"/>
  <c r="BH61" i="10"/>
  <c r="BG61" i="10"/>
  <c r="BF61" i="10"/>
  <c r="BA61" i="10"/>
  <c r="AZ61" i="10"/>
  <c r="AY61" i="10"/>
  <c r="AX61" i="10"/>
  <c r="AW61" i="10"/>
  <c r="AV61" i="10"/>
  <c r="AQ61" i="10"/>
  <c r="AP61" i="10"/>
  <c r="AO61" i="10"/>
  <c r="AN61" i="10"/>
  <c r="AM61" i="10"/>
  <c r="AL61" i="10"/>
  <c r="AG61" i="10"/>
  <c r="AF61" i="10"/>
  <c r="AE61" i="10"/>
  <c r="AD61" i="10"/>
  <c r="AC61" i="10"/>
  <c r="AB61" i="10"/>
  <c r="CY48" i="10"/>
  <c r="CX48" i="10"/>
  <c r="CW48" i="10"/>
  <c r="CV48" i="10"/>
  <c r="CU48" i="10"/>
  <c r="CT48" i="10"/>
  <c r="CO48" i="10"/>
  <c r="CN48" i="10"/>
  <c r="CM48" i="10"/>
  <c r="CL48" i="10"/>
  <c r="CK48" i="10"/>
  <c r="CJ48" i="10"/>
  <c r="CE48" i="10"/>
  <c r="CD48" i="10"/>
  <c r="CC48" i="10"/>
  <c r="CB48" i="10"/>
  <c r="CA48" i="10"/>
  <c r="BZ48" i="10"/>
  <c r="BU48" i="10"/>
  <c r="BT48" i="10"/>
  <c r="BS48" i="10"/>
  <c r="BR48" i="10"/>
  <c r="BQ48" i="10"/>
  <c r="BP48" i="10"/>
  <c r="BK48" i="10"/>
  <c r="BJ48" i="10"/>
  <c r="BI48" i="10"/>
  <c r="BH48" i="10"/>
  <c r="BG48" i="10"/>
  <c r="BF48" i="10"/>
  <c r="BA48" i="10"/>
  <c r="AZ48" i="10"/>
  <c r="AY48" i="10"/>
  <c r="AX48" i="10"/>
  <c r="AW48" i="10"/>
  <c r="AV48" i="10"/>
  <c r="AQ48" i="10"/>
  <c r="AP48" i="10"/>
  <c r="AO48" i="10"/>
  <c r="AN48" i="10"/>
  <c r="AM48" i="10"/>
  <c r="AL48" i="10"/>
  <c r="AG48" i="10"/>
  <c r="AF48" i="10"/>
  <c r="AE48" i="10"/>
  <c r="AD48" i="10"/>
  <c r="AC48" i="10"/>
  <c r="AB48" i="10"/>
  <c r="CY30" i="10"/>
  <c r="CX30" i="10"/>
  <c r="CW30" i="10"/>
  <c r="CV30" i="10"/>
  <c r="CU30" i="10"/>
  <c r="CT30" i="10"/>
  <c r="CO30" i="10"/>
  <c r="CN30" i="10"/>
  <c r="CM30" i="10"/>
  <c r="CL30" i="10"/>
  <c r="CK30" i="10"/>
  <c r="CJ30" i="10"/>
  <c r="CE30" i="10"/>
  <c r="CD30" i="10"/>
  <c r="CC30" i="10"/>
  <c r="CB30" i="10"/>
  <c r="CA30" i="10"/>
  <c r="BZ30" i="10"/>
  <c r="BU30" i="10"/>
  <c r="BT30" i="10"/>
  <c r="BS30" i="10"/>
  <c r="BR30" i="10"/>
  <c r="BQ30" i="10"/>
  <c r="BP30" i="10"/>
  <c r="BK30" i="10"/>
  <c r="BJ30" i="10"/>
  <c r="BI30" i="10"/>
  <c r="BH30" i="10"/>
  <c r="BG30" i="10"/>
  <c r="BF30" i="10"/>
  <c r="BA30" i="10"/>
  <c r="AZ30" i="10"/>
  <c r="AY30" i="10"/>
  <c r="AX30" i="10"/>
  <c r="AW30" i="10"/>
  <c r="AV30" i="10"/>
  <c r="AQ30" i="10"/>
  <c r="AP30" i="10"/>
  <c r="AO30" i="10"/>
  <c r="AN30" i="10"/>
  <c r="AM30" i="10"/>
  <c r="AL30" i="10"/>
  <c r="AG30" i="10"/>
  <c r="AF30" i="10"/>
  <c r="AE30" i="10"/>
  <c r="AD30" i="10"/>
  <c r="AC30" i="10"/>
  <c r="AB30" i="10"/>
  <c r="CR46" i="10"/>
  <c r="CR12" i="10" s="1"/>
  <c r="CG28" i="10"/>
  <c r="CG9" i="10" s="1"/>
  <c r="BE68" i="10"/>
  <c r="BD68" i="10"/>
  <c r="BC68" i="10"/>
  <c r="BF68" i="10" s="1"/>
  <c r="BE67" i="10"/>
  <c r="BK67" i="10" s="1"/>
  <c r="BD67" i="10"/>
  <c r="BC67" i="10"/>
  <c r="BG67" i="10" s="1"/>
  <c r="BE66" i="10"/>
  <c r="BD66" i="10"/>
  <c r="BC66" i="10"/>
  <c r="BG66" i="10" s="1"/>
  <c r="BE65" i="10"/>
  <c r="BK65" i="10" s="1"/>
  <c r="BD65" i="10"/>
  <c r="BC65" i="10"/>
  <c r="BG65" i="10" s="1"/>
  <c r="BE64" i="10"/>
  <c r="BD64" i="10"/>
  <c r="BC64" i="10"/>
  <c r="BF64" i="10" s="1"/>
  <c r="BE63" i="10"/>
  <c r="BK63" i="10" s="1"/>
  <c r="BD63" i="10"/>
  <c r="BC63" i="10"/>
  <c r="BG63" i="10" s="1"/>
  <c r="BE62" i="10"/>
  <c r="BD62" i="10"/>
  <c r="BC62" i="10"/>
  <c r="BG62" i="10" s="1"/>
  <c r="BE57" i="10"/>
  <c r="BK57" i="10" s="1"/>
  <c r="BD57" i="10"/>
  <c r="BC57" i="10"/>
  <c r="BG57" i="10" s="1"/>
  <c r="BE56" i="10"/>
  <c r="BD56" i="10"/>
  <c r="BC56" i="10"/>
  <c r="BF56" i="10" s="1"/>
  <c r="BE55" i="10"/>
  <c r="BK55" i="10" s="1"/>
  <c r="BD55" i="10"/>
  <c r="BC55" i="10"/>
  <c r="BG55" i="10" s="1"/>
  <c r="BE54" i="10"/>
  <c r="BD54" i="10"/>
  <c r="BC54" i="10"/>
  <c r="BG54" i="10" s="1"/>
  <c r="BE53" i="10"/>
  <c r="BK53" i="10" s="1"/>
  <c r="BD53" i="10"/>
  <c r="BC53" i="10"/>
  <c r="BG53" i="10" s="1"/>
  <c r="BE52" i="10"/>
  <c r="BD52" i="10"/>
  <c r="BC52" i="10"/>
  <c r="BF52" i="10" s="1"/>
  <c r="BE51" i="10"/>
  <c r="BK51" i="10" s="1"/>
  <c r="BD51" i="10"/>
  <c r="BC51" i="10"/>
  <c r="BG51" i="10" s="1"/>
  <c r="BE50" i="10"/>
  <c r="BD50" i="10"/>
  <c r="BC50" i="10"/>
  <c r="BG50" i="10" s="1"/>
  <c r="BE49" i="10"/>
  <c r="BK49" i="10" s="1"/>
  <c r="BD49" i="10"/>
  <c r="BC49" i="10"/>
  <c r="BG49" i="10" s="1"/>
  <c r="BE44" i="10"/>
  <c r="BD44" i="10"/>
  <c r="BC44" i="10"/>
  <c r="BF44" i="10" s="1"/>
  <c r="BE43" i="10"/>
  <c r="BK43" i="10" s="1"/>
  <c r="BD43" i="10"/>
  <c r="BC43" i="10"/>
  <c r="BG43" i="10" s="1"/>
  <c r="BE42" i="10"/>
  <c r="BD42" i="10"/>
  <c r="BC42" i="10"/>
  <c r="BG42" i="10" s="1"/>
  <c r="BE41" i="10"/>
  <c r="BK41" i="10" s="1"/>
  <c r="BD41" i="10"/>
  <c r="BC41" i="10"/>
  <c r="BG41" i="10" s="1"/>
  <c r="BE40" i="10"/>
  <c r="BD40" i="10"/>
  <c r="BC40" i="10"/>
  <c r="BF40" i="10" s="1"/>
  <c r="BE39" i="10"/>
  <c r="BK39" i="10" s="1"/>
  <c r="BD39" i="10"/>
  <c r="BC39" i="10"/>
  <c r="BG39" i="10" s="1"/>
  <c r="BE38" i="10"/>
  <c r="BD38" i="10"/>
  <c r="BC38" i="10"/>
  <c r="BG38" i="10" s="1"/>
  <c r="BE37" i="10"/>
  <c r="BK37" i="10" s="1"/>
  <c r="BD37" i="10"/>
  <c r="BC37" i="10"/>
  <c r="BG37" i="10" s="1"/>
  <c r="BE36" i="10"/>
  <c r="BD36" i="10"/>
  <c r="BC36" i="10"/>
  <c r="BF36" i="10" s="1"/>
  <c r="BE35" i="10"/>
  <c r="BK35" i="10" s="1"/>
  <c r="BD35" i="10"/>
  <c r="BC35" i="10"/>
  <c r="BG35" i="10" s="1"/>
  <c r="BE34" i="10"/>
  <c r="BD34" i="10"/>
  <c r="BC34" i="10"/>
  <c r="BG34" i="10" s="1"/>
  <c r="BE33" i="10"/>
  <c r="BK33" i="10" s="1"/>
  <c r="BD33" i="10"/>
  <c r="BC33" i="10"/>
  <c r="BG33" i="10" s="1"/>
  <c r="BE32" i="10"/>
  <c r="BD32" i="10"/>
  <c r="BC32" i="10"/>
  <c r="BG32" i="10" s="1"/>
  <c r="BE31" i="10"/>
  <c r="BK31" i="10" s="1"/>
  <c r="BD31" i="10"/>
  <c r="BC31" i="10"/>
  <c r="BG31" i="10" s="1"/>
  <c r="BE26" i="10"/>
  <c r="BD26" i="10"/>
  <c r="BC26" i="10"/>
  <c r="BG26" i="10" s="1"/>
  <c r="BE25" i="10"/>
  <c r="BK25" i="10" s="1"/>
  <c r="BD25" i="10"/>
  <c r="BC25" i="10"/>
  <c r="BE24" i="10"/>
  <c r="BK24" i="10" s="1"/>
  <c r="BD24" i="10"/>
  <c r="BC24" i="10"/>
  <c r="BE23" i="10"/>
  <c r="BK23" i="10" s="1"/>
  <c r="BD23" i="10"/>
  <c r="BC23" i="10"/>
  <c r="BF23" i="10" s="1"/>
  <c r="BE22" i="10"/>
  <c r="BK22" i="10" s="1"/>
  <c r="BD22" i="10"/>
  <c r="BC22" i="10"/>
  <c r="BG22" i="10" s="1"/>
  <c r="BE21" i="10"/>
  <c r="BK21" i="10" s="1"/>
  <c r="BD21" i="10"/>
  <c r="BC21" i="10"/>
  <c r="BF21" i="10" s="1"/>
  <c r="BE20" i="10"/>
  <c r="BK20" i="10" s="1"/>
  <c r="BD20" i="10"/>
  <c r="BC20" i="10"/>
  <c r="BE19" i="10"/>
  <c r="BK19" i="10" s="1"/>
  <c r="BD19" i="10"/>
  <c r="BC19" i="10"/>
  <c r="BF19" i="10" s="1"/>
  <c r="BE18" i="10"/>
  <c r="BD18" i="10"/>
  <c r="BC18" i="10"/>
  <c r="BF18" i="10" s="1"/>
  <c r="BE17" i="10"/>
  <c r="BK17" i="10" s="1"/>
  <c r="BD17" i="10"/>
  <c r="BC17" i="10"/>
  <c r="BG17" i="10" s="1"/>
  <c r="AU68" i="10"/>
  <c r="AT68" i="10"/>
  <c r="AS68" i="10"/>
  <c r="AW68" i="10" s="1"/>
  <c r="AU67" i="10"/>
  <c r="BA67" i="10" s="1"/>
  <c r="AT67" i="10"/>
  <c r="AS67" i="10"/>
  <c r="AV67" i="10" s="1"/>
  <c r="AU66" i="10"/>
  <c r="AT66" i="10"/>
  <c r="AS66" i="10"/>
  <c r="AW66" i="10" s="1"/>
  <c r="AU65" i="10"/>
  <c r="BA65" i="10" s="1"/>
  <c r="AT65" i="10"/>
  <c r="AS65" i="10"/>
  <c r="AV65" i="10" s="1"/>
  <c r="AU64" i="10"/>
  <c r="AT64" i="10"/>
  <c r="AS64" i="10"/>
  <c r="AW64" i="10" s="1"/>
  <c r="AU63" i="10"/>
  <c r="BA63" i="10" s="1"/>
  <c r="AT63" i="10"/>
  <c r="AS63" i="10"/>
  <c r="AV63" i="10" s="1"/>
  <c r="AU62" i="10"/>
  <c r="AT62" i="10"/>
  <c r="AS62" i="10"/>
  <c r="AW62" i="10" s="1"/>
  <c r="AU57" i="10"/>
  <c r="BA57" i="10" s="1"/>
  <c r="AT57" i="10"/>
  <c r="AS57" i="10"/>
  <c r="AV57" i="10" s="1"/>
  <c r="AU56" i="10"/>
  <c r="AT56" i="10"/>
  <c r="AS56" i="10"/>
  <c r="AW56" i="10" s="1"/>
  <c r="AU55" i="10"/>
  <c r="BA55" i="10" s="1"/>
  <c r="AT55" i="10"/>
  <c r="AS55" i="10"/>
  <c r="AV55" i="10" s="1"/>
  <c r="AU54" i="10"/>
  <c r="AT54" i="10"/>
  <c r="AS54" i="10"/>
  <c r="AW54" i="10" s="1"/>
  <c r="AU53" i="10"/>
  <c r="BA53" i="10" s="1"/>
  <c r="AT53" i="10"/>
  <c r="AS53" i="10"/>
  <c r="AV53" i="10" s="1"/>
  <c r="AU52" i="10"/>
  <c r="AT52" i="10"/>
  <c r="AS52" i="10"/>
  <c r="AW52" i="10" s="1"/>
  <c r="AU51" i="10"/>
  <c r="BA51" i="10" s="1"/>
  <c r="AT51" i="10"/>
  <c r="AS51" i="10"/>
  <c r="AV51" i="10" s="1"/>
  <c r="AU50" i="10"/>
  <c r="AT50" i="10"/>
  <c r="AS50" i="10"/>
  <c r="AW50" i="10" s="1"/>
  <c r="AU49" i="10"/>
  <c r="BA49" i="10" s="1"/>
  <c r="AT49" i="10"/>
  <c r="AS49" i="10"/>
  <c r="AV49" i="10" s="1"/>
  <c r="AU44" i="10"/>
  <c r="AT44" i="10"/>
  <c r="AS44" i="10"/>
  <c r="AW44" i="10" s="1"/>
  <c r="AU43" i="10"/>
  <c r="BA43" i="10" s="1"/>
  <c r="AT43" i="10"/>
  <c r="AS43" i="10"/>
  <c r="AV43" i="10" s="1"/>
  <c r="AU42" i="10"/>
  <c r="AT42" i="10"/>
  <c r="AS42" i="10"/>
  <c r="AW42" i="10" s="1"/>
  <c r="AU41" i="10"/>
  <c r="BA41" i="10" s="1"/>
  <c r="AT41" i="10"/>
  <c r="AS41" i="10"/>
  <c r="AV41" i="10" s="1"/>
  <c r="AU40" i="10"/>
  <c r="AT40" i="10"/>
  <c r="AS40" i="10"/>
  <c r="AW40" i="10" s="1"/>
  <c r="AU39" i="10"/>
  <c r="BA39" i="10" s="1"/>
  <c r="AT39" i="10"/>
  <c r="AS39" i="10"/>
  <c r="AV39" i="10" s="1"/>
  <c r="AU38" i="10"/>
  <c r="AT38" i="10"/>
  <c r="AS38" i="10"/>
  <c r="AW38" i="10" s="1"/>
  <c r="AU37" i="10"/>
  <c r="BA37" i="10" s="1"/>
  <c r="AT37" i="10"/>
  <c r="AS37" i="10"/>
  <c r="AV37" i="10" s="1"/>
  <c r="AU36" i="10"/>
  <c r="AT36" i="10"/>
  <c r="AS36" i="10"/>
  <c r="AW36" i="10" s="1"/>
  <c r="AU35" i="10"/>
  <c r="BA35" i="10" s="1"/>
  <c r="AT35" i="10"/>
  <c r="AS35" i="10"/>
  <c r="AV35" i="10" s="1"/>
  <c r="AU34" i="10"/>
  <c r="AT34" i="10"/>
  <c r="AS34" i="10"/>
  <c r="AW34" i="10" s="1"/>
  <c r="AU33" i="10"/>
  <c r="BA33" i="10" s="1"/>
  <c r="AT33" i="10"/>
  <c r="AS33" i="10"/>
  <c r="AV33" i="10" s="1"/>
  <c r="AU32" i="10"/>
  <c r="AT32" i="10"/>
  <c r="AS32" i="10"/>
  <c r="AW32" i="10" s="1"/>
  <c r="AU31" i="10"/>
  <c r="BA31" i="10" s="1"/>
  <c r="AT31" i="10"/>
  <c r="AS31" i="10"/>
  <c r="AV31" i="10" s="1"/>
  <c r="AU26" i="10"/>
  <c r="AT26" i="10"/>
  <c r="AS26" i="10"/>
  <c r="AW26" i="10" s="1"/>
  <c r="AU25" i="10"/>
  <c r="BA25" i="10" s="1"/>
  <c r="AT25" i="10"/>
  <c r="AS25" i="10"/>
  <c r="AV25" i="10" s="1"/>
  <c r="AU24" i="10"/>
  <c r="AT24" i="10"/>
  <c r="AS24" i="10"/>
  <c r="AV24" i="10" s="1"/>
  <c r="AU23" i="10"/>
  <c r="BA23" i="10" s="1"/>
  <c r="AT23" i="10"/>
  <c r="AS23" i="10"/>
  <c r="AW23" i="10" s="1"/>
  <c r="AU22" i="10"/>
  <c r="AT22" i="10"/>
  <c r="AS22" i="10"/>
  <c r="AV22" i="10" s="1"/>
  <c r="AU21" i="10"/>
  <c r="BA21" i="10" s="1"/>
  <c r="AT21" i="10"/>
  <c r="AS21" i="10"/>
  <c r="AW21" i="10" s="1"/>
  <c r="AU20" i="10"/>
  <c r="AT20" i="10"/>
  <c r="AS20" i="10"/>
  <c r="AV20" i="10" s="1"/>
  <c r="AU19" i="10"/>
  <c r="BA19" i="10" s="1"/>
  <c r="AT19" i="10"/>
  <c r="AS19" i="10"/>
  <c r="AW19" i="10" s="1"/>
  <c r="AU18" i="10"/>
  <c r="BA18" i="10" s="1"/>
  <c r="AT18" i="10"/>
  <c r="AS18" i="10"/>
  <c r="AW18" i="10" s="1"/>
  <c r="AU17" i="10"/>
  <c r="BA17" i="10" s="1"/>
  <c r="AT17" i="10"/>
  <c r="AS17" i="10"/>
  <c r="AV17" i="10" s="1"/>
  <c r="AU16" i="10"/>
  <c r="AT16" i="10"/>
  <c r="AK16" i="10"/>
  <c r="AS16" i="10"/>
  <c r="AK68" i="10"/>
  <c r="AJ68" i="10"/>
  <c r="AI68" i="10"/>
  <c r="O68" i="10" s="1"/>
  <c r="AK67" i="10"/>
  <c r="AQ67" i="10" s="1"/>
  <c r="AJ67" i="10"/>
  <c r="P67" i="10" s="1"/>
  <c r="AI67" i="10"/>
  <c r="O67" i="10" s="1"/>
  <c r="AK66" i="10"/>
  <c r="AJ66" i="10"/>
  <c r="AI66" i="10"/>
  <c r="O66" i="10" s="1"/>
  <c r="AK65" i="10"/>
  <c r="AJ65" i="10"/>
  <c r="P65" i="10" s="1"/>
  <c r="AI65" i="10"/>
  <c r="O65" i="10" s="1"/>
  <c r="AK64" i="10"/>
  <c r="AJ64" i="10"/>
  <c r="AI64" i="10"/>
  <c r="O64" i="10" s="1"/>
  <c r="AK63" i="10"/>
  <c r="AQ63" i="10" s="1"/>
  <c r="AJ63" i="10"/>
  <c r="P63" i="10" s="1"/>
  <c r="AI63" i="10"/>
  <c r="O63" i="10" s="1"/>
  <c r="AK62" i="10"/>
  <c r="AJ62" i="10"/>
  <c r="AI62" i="10"/>
  <c r="O62" i="10" s="1"/>
  <c r="AK57" i="10"/>
  <c r="AJ57" i="10"/>
  <c r="P57" i="10" s="1"/>
  <c r="AI57" i="10"/>
  <c r="O57" i="10" s="1"/>
  <c r="AK56" i="10"/>
  <c r="AJ56" i="10"/>
  <c r="AI56" i="10"/>
  <c r="O56" i="10" s="1"/>
  <c r="AK55" i="10"/>
  <c r="AJ55" i="10"/>
  <c r="P55" i="10" s="1"/>
  <c r="AI55" i="10"/>
  <c r="O55" i="10" s="1"/>
  <c r="AK54" i="10"/>
  <c r="AJ54" i="10"/>
  <c r="AI54" i="10"/>
  <c r="O54" i="10" s="1"/>
  <c r="AK53" i="10"/>
  <c r="AJ53" i="10"/>
  <c r="P53" i="10" s="1"/>
  <c r="AI53" i="10"/>
  <c r="O53" i="10" s="1"/>
  <c r="AK52" i="10"/>
  <c r="AJ52" i="10"/>
  <c r="AI52" i="10"/>
  <c r="O52" i="10" s="1"/>
  <c r="AK51" i="10"/>
  <c r="AQ51" i="10" s="1"/>
  <c r="AJ51" i="10"/>
  <c r="P51" i="10" s="1"/>
  <c r="AI51" i="10"/>
  <c r="O51" i="10" s="1"/>
  <c r="AK50" i="10"/>
  <c r="AJ50" i="10"/>
  <c r="AI50" i="10"/>
  <c r="O50" i="10" s="1"/>
  <c r="AK49" i="10"/>
  <c r="AJ49" i="10"/>
  <c r="P49" i="10" s="1"/>
  <c r="AI49" i="10"/>
  <c r="O49" i="10" s="1"/>
  <c r="AK44" i="10"/>
  <c r="AJ44" i="10"/>
  <c r="AI44" i="10"/>
  <c r="O44" i="10" s="1"/>
  <c r="AK43" i="10"/>
  <c r="AJ43" i="10"/>
  <c r="P43" i="10" s="1"/>
  <c r="AI43" i="10"/>
  <c r="O43" i="10" s="1"/>
  <c r="AK42" i="10"/>
  <c r="AJ42" i="10"/>
  <c r="AI42" i="10"/>
  <c r="O42" i="10" s="1"/>
  <c r="AK41" i="10"/>
  <c r="AJ41" i="10"/>
  <c r="P41" i="10" s="1"/>
  <c r="AI41" i="10"/>
  <c r="O41" i="10" s="1"/>
  <c r="AK40" i="10"/>
  <c r="AJ40" i="10"/>
  <c r="AI40" i="10"/>
  <c r="O40" i="10" s="1"/>
  <c r="AK39" i="10"/>
  <c r="AQ39" i="10" s="1"/>
  <c r="AJ39" i="10"/>
  <c r="P39" i="10" s="1"/>
  <c r="AI39" i="10"/>
  <c r="O39" i="10" s="1"/>
  <c r="AK38" i="10"/>
  <c r="AJ38" i="10"/>
  <c r="AI38" i="10"/>
  <c r="O38" i="10" s="1"/>
  <c r="AK37" i="10"/>
  <c r="AJ37" i="10"/>
  <c r="P37" i="10" s="1"/>
  <c r="AI37" i="10"/>
  <c r="O37" i="10" s="1"/>
  <c r="AK36" i="10"/>
  <c r="AJ36" i="10"/>
  <c r="AI36" i="10"/>
  <c r="O36" i="10" s="1"/>
  <c r="AK35" i="10"/>
  <c r="AQ35" i="10" s="1"/>
  <c r="AJ35" i="10"/>
  <c r="P35" i="10" s="1"/>
  <c r="AI35" i="10"/>
  <c r="O35" i="10" s="1"/>
  <c r="AK34" i="10"/>
  <c r="AJ34" i="10"/>
  <c r="AI34" i="10"/>
  <c r="O34" i="10" s="1"/>
  <c r="AK33" i="10"/>
  <c r="AJ33" i="10"/>
  <c r="P33" i="10" s="1"/>
  <c r="AI33" i="10"/>
  <c r="O33" i="10" s="1"/>
  <c r="AK32" i="10"/>
  <c r="AJ32" i="10"/>
  <c r="AI32" i="10"/>
  <c r="AK31" i="10"/>
  <c r="AQ31" i="10" s="1"/>
  <c r="AJ31" i="10"/>
  <c r="AI31" i="10"/>
  <c r="O31" i="10" s="1"/>
  <c r="AK26" i="10"/>
  <c r="AJ26" i="10"/>
  <c r="AI26" i="10"/>
  <c r="O26" i="10" s="1"/>
  <c r="AK25" i="10"/>
  <c r="AJ25" i="10"/>
  <c r="AI25" i="10"/>
  <c r="AK24" i="10"/>
  <c r="AJ24" i="10"/>
  <c r="AI24" i="10"/>
  <c r="O24" i="10" s="1"/>
  <c r="AK23" i="10"/>
  <c r="AJ23" i="10"/>
  <c r="P23" i="10" s="1"/>
  <c r="AI23" i="10"/>
  <c r="O23" i="10" s="1"/>
  <c r="AK22" i="10"/>
  <c r="AJ22" i="10"/>
  <c r="AI22" i="10"/>
  <c r="O22" i="10" s="1"/>
  <c r="AK21" i="10"/>
  <c r="AJ21" i="10"/>
  <c r="P21" i="10" s="1"/>
  <c r="AI21" i="10"/>
  <c r="O21" i="10" s="1"/>
  <c r="AK20" i="10"/>
  <c r="AJ20" i="10"/>
  <c r="AI20" i="10"/>
  <c r="O20" i="10" s="1"/>
  <c r="AK19" i="10"/>
  <c r="AJ19" i="10"/>
  <c r="P19" i="10" s="1"/>
  <c r="AI19" i="10"/>
  <c r="O19" i="10" s="1"/>
  <c r="AK18" i="10"/>
  <c r="AJ18" i="10"/>
  <c r="AI18" i="10"/>
  <c r="O18" i="10" s="1"/>
  <c r="AK17" i="10"/>
  <c r="AJ17" i="10"/>
  <c r="P17" i="10" s="1"/>
  <c r="AI17" i="10"/>
  <c r="O17" i="10" s="1"/>
  <c r="AA68" i="10"/>
  <c r="AA67" i="10"/>
  <c r="AA66" i="10"/>
  <c r="AA65" i="10"/>
  <c r="AA64" i="10"/>
  <c r="AA63" i="10"/>
  <c r="AA62" i="10"/>
  <c r="AA57" i="10"/>
  <c r="AA56" i="10"/>
  <c r="AA55" i="10"/>
  <c r="AA54" i="10"/>
  <c r="AA53" i="10"/>
  <c r="AA52" i="10"/>
  <c r="AA51" i="10"/>
  <c r="AA50" i="10"/>
  <c r="AA49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17" i="10"/>
  <c r="AA18" i="10"/>
  <c r="AA19" i="10"/>
  <c r="AA20" i="10"/>
  <c r="AA21" i="10"/>
  <c r="AA22" i="10"/>
  <c r="AA23" i="10"/>
  <c r="AA24" i="10"/>
  <c r="AA25" i="10"/>
  <c r="AA26" i="10"/>
  <c r="AA16" i="10"/>
  <c r="AJ16" i="10"/>
  <c r="AI16" i="10"/>
  <c r="O16" i="10" s="1"/>
  <c r="CQ11" i="10"/>
  <c r="CG10" i="10"/>
  <c r="CY68" i="10"/>
  <c r="CW67" i="10"/>
  <c r="CT66" i="10"/>
  <c r="CU65" i="10"/>
  <c r="CY64" i="10"/>
  <c r="CW63" i="10"/>
  <c r="CT62" i="10"/>
  <c r="CY57" i="10"/>
  <c r="CT56" i="10"/>
  <c r="CT55" i="10"/>
  <c r="CT54" i="10"/>
  <c r="CY53" i="10"/>
  <c r="CT52" i="10"/>
  <c r="CT51" i="10"/>
  <c r="CT50" i="10"/>
  <c r="CY49" i="10"/>
  <c r="CT44" i="10"/>
  <c r="CT43" i="10"/>
  <c r="CT42" i="10"/>
  <c r="CY41" i="10"/>
  <c r="CT40" i="10"/>
  <c r="CT39" i="10"/>
  <c r="CT38" i="10"/>
  <c r="CY37" i="10"/>
  <c r="CT36" i="10"/>
  <c r="CT35" i="10"/>
  <c r="CT34" i="10"/>
  <c r="CY33" i="10"/>
  <c r="CT32" i="10"/>
  <c r="CT31" i="10"/>
  <c r="CU26" i="10"/>
  <c r="CY25" i="10"/>
  <c r="CU24" i="10"/>
  <c r="CU23" i="10"/>
  <c r="CU22" i="10"/>
  <c r="CY20" i="10"/>
  <c r="CT20" i="10"/>
  <c r="CU19" i="10"/>
  <c r="CU18" i="10"/>
  <c r="CT17" i="10"/>
  <c r="CY16" i="10"/>
  <c r="CT16" i="10"/>
  <c r="CK68" i="10"/>
  <c r="CL67" i="10"/>
  <c r="CM66" i="10"/>
  <c r="CJ66" i="10"/>
  <c r="CO64" i="10"/>
  <c r="CJ64" i="10"/>
  <c r="CO62" i="10"/>
  <c r="CK62" i="10"/>
  <c r="CO56" i="10"/>
  <c r="CK56" i="10"/>
  <c r="CO54" i="10"/>
  <c r="CK54" i="10"/>
  <c r="CK52" i="10"/>
  <c r="CM50" i="10"/>
  <c r="CJ50" i="10"/>
  <c r="CO44" i="10"/>
  <c r="CJ44" i="10"/>
  <c r="CK42" i="10"/>
  <c r="CO40" i="10"/>
  <c r="CJ40" i="10"/>
  <c r="CK38" i="10"/>
  <c r="CO36" i="10"/>
  <c r="CJ36" i="10"/>
  <c r="CK34" i="10"/>
  <c r="CO32" i="10"/>
  <c r="CJ32" i="10"/>
  <c r="CK26" i="10"/>
  <c r="CJ24" i="10"/>
  <c r="CL22" i="10"/>
  <c r="CO20" i="10"/>
  <c r="CO18" i="10"/>
  <c r="CJ18" i="10"/>
  <c r="CC68" i="10"/>
  <c r="BZ68" i="10"/>
  <c r="CE66" i="10"/>
  <c r="CA66" i="10"/>
  <c r="CC64" i="10"/>
  <c r="BZ64" i="10"/>
  <c r="CE62" i="10"/>
  <c r="CA62" i="10"/>
  <c r="CC56" i="10"/>
  <c r="BZ56" i="10"/>
  <c r="CE54" i="10"/>
  <c r="CA54" i="10"/>
  <c r="CC52" i="10"/>
  <c r="BZ52" i="10"/>
  <c r="CB51" i="10"/>
  <c r="CE50" i="10"/>
  <c r="CA50" i="10"/>
  <c r="CC44" i="10"/>
  <c r="BZ44" i="10"/>
  <c r="CE42" i="10"/>
  <c r="CA42" i="10"/>
  <c r="CC40" i="10"/>
  <c r="BZ40" i="10"/>
  <c r="CE38" i="10"/>
  <c r="CA38" i="10"/>
  <c r="CC36" i="10"/>
  <c r="BZ36" i="10"/>
  <c r="CE34" i="10"/>
  <c r="CA34" i="10"/>
  <c r="CE33" i="10"/>
  <c r="CC32" i="10"/>
  <c r="BZ32" i="10"/>
  <c r="CE26" i="10"/>
  <c r="CA26" i="10"/>
  <c r="CE24" i="10"/>
  <c r="CE22" i="10"/>
  <c r="BZ22" i="10"/>
  <c r="BZ20" i="10"/>
  <c r="BZ18" i="10"/>
  <c r="BU68" i="10"/>
  <c r="BP66" i="10"/>
  <c r="BU64" i="10"/>
  <c r="BP62" i="10"/>
  <c r="BU56" i="10"/>
  <c r="BP54" i="10"/>
  <c r="BU52" i="10"/>
  <c r="BP50" i="10"/>
  <c r="BU44" i="10"/>
  <c r="BP42" i="10"/>
  <c r="BU40" i="10"/>
  <c r="BP38" i="10"/>
  <c r="BU36" i="10"/>
  <c r="BP34" i="10"/>
  <c r="BU32" i="10"/>
  <c r="BP26" i="10"/>
  <c r="BU18" i="10"/>
  <c r="BK68" i="10"/>
  <c r="BG68" i="10"/>
  <c r="BI67" i="10"/>
  <c r="BK66" i="10"/>
  <c r="BF66" i="10"/>
  <c r="BI65" i="10"/>
  <c r="BK64" i="10"/>
  <c r="BG64" i="10"/>
  <c r="BI63" i="10"/>
  <c r="BK62" i="10"/>
  <c r="BF62" i="10"/>
  <c r="BI57" i="10"/>
  <c r="BK56" i="10"/>
  <c r="BG56" i="10"/>
  <c r="BI55" i="10"/>
  <c r="BK54" i="10"/>
  <c r="BF54" i="10"/>
  <c r="BI53" i="10"/>
  <c r="BK52" i="10"/>
  <c r="BG52" i="10"/>
  <c r="BI51" i="10"/>
  <c r="BK50" i="10"/>
  <c r="BF50" i="10"/>
  <c r="BI49" i="10"/>
  <c r="BK44" i="10"/>
  <c r="BG44" i="10"/>
  <c r="BI43" i="10"/>
  <c r="BK42" i="10"/>
  <c r="BF42" i="10"/>
  <c r="BI41" i="10"/>
  <c r="BK40" i="10"/>
  <c r="BG40" i="10"/>
  <c r="BI39" i="10"/>
  <c r="BK38" i="10"/>
  <c r="BF38" i="10"/>
  <c r="BI37" i="10"/>
  <c r="BK36" i="10"/>
  <c r="BG36" i="10"/>
  <c r="BI35" i="10"/>
  <c r="BK34" i="10"/>
  <c r="BF34" i="10"/>
  <c r="BI33" i="10"/>
  <c r="BK32" i="10"/>
  <c r="BF31" i="10"/>
  <c r="BK26" i="10"/>
  <c r="BG24" i="10"/>
  <c r="BG20" i="10"/>
  <c r="BK18" i="10"/>
  <c r="BG18" i="10"/>
  <c r="BH16" i="10"/>
  <c r="BF16" i="10"/>
  <c r="BA68" i="10"/>
  <c r="AY68" i="10"/>
  <c r="BA66" i="10"/>
  <c r="BA64" i="10"/>
  <c r="AY64" i="10"/>
  <c r="AV64" i="10"/>
  <c r="BA62" i="10"/>
  <c r="AV62" i="10"/>
  <c r="BA56" i="10"/>
  <c r="AY56" i="10"/>
  <c r="BA54" i="10"/>
  <c r="BA52" i="10"/>
  <c r="AY52" i="10"/>
  <c r="AV52" i="10"/>
  <c r="BA50" i="10"/>
  <c r="AV50" i="10"/>
  <c r="BA44" i="10"/>
  <c r="AY44" i="10"/>
  <c r="BA42" i="10"/>
  <c r="BA40" i="10"/>
  <c r="AY40" i="10"/>
  <c r="AV40" i="10"/>
  <c r="BA38" i="10"/>
  <c r="AV38" i="10"/>
  <c r="BA36" i="10"/>
  <c r="AY36" i="10"/>
  <c r="BA34" i="10"/>
  <c r="BA32" i="10"/>
  <c r="AY32" i="10"/>
  <c r="AV32" i="10"/>
  <c r="BA26" i="10"/>
  <c r="AV26" i="10"/>
  <c r="BA24" i="10"/>
  <c r="AX24" i="10"/>
  <c r="BA22" i="10"/>
  <c r="BA20" i="10"/>
  <c r="AX17" i="10"/>
  <c r="BA16" i="10"/>
  <c r="AN67" i="10"/>
  <c r="AN51" i="10"/>
  <c r="Z68" i="10"/>
  <c r="Z67" i="10"/>
  <c r="F67" i="10" s="1"/>
  <c r="Z66" i="10"/>
  <c r="Z65" i="10"/>
  <c r="F65" i="10" s="1"/>
  <c r="Z64" i="10"/>
  <c r="Z63" i="10"/>
  <c r="F63" i="10" s="1"/>
  <c r="Z62" i="10"/>
  <c r="Z57" i="10"/>
  <c r="F57" i="10" s="1"/>
  <c r="Z56" i="10"/>
  <c r="Z55" i="10"/>
  <c r="F55" i="10" s="1"/>
  <c r="Z54" i="10"/>
  <c r="Z53" i="10"/>
  <c r="F53" i="10" s="1"/>
  <c r="Z52" i="10"/>
  <c r="Z51" i="10"/>
  <c r="F51" i="10" s="1"/>
  <c r="Z50" i="10"/>
  <c r="Z49" i="10"/>
  <c r="F49" i="10" s="1"/>
  <c r="Z44" i="10"/>
  <c r="Z43" i="10"/>
  <c r="F43" i="10" s="1"/>
  <c r="Z42" i="10"/>
  <c r="Z41" i="10"/>
  <c r="F41" i="10" s="1"/>
  <c r="Z40" i="10"/>
  <c r="Z39" i="10"/>
  <c r="F39" i="10" s="1"/>
  <c r="Z38" i="10"/>
  <c r="Z37" i="10"/>
  <c r="F37" i="10" s="1"/>
  <c r="Z36" i="10"/>
  <c r="Z35" i="10"/>
  <c r="F35" i="10" s="1"/>
  <c r="Z34" i="10"/>
  <c r="Z33" i="10"/>
  <c r="F33" i="10" s="1"/>
  <c r="Z32" i="10"/>
  <c r="Z31" i="10"/>
  <c r="F31" i="10" s="1"/>
  <c r="Z26" i="10"/>
  <c r="Z25" i="10"/>
  <c r="F25" i="10" s="1"/>
  <c r="Z24" i="10"/>
  <c r="Z23" i="10"/>
  <c r="F23" i="10" s="1"/>
  <c r="Z22" i="10"/>
  <c r="Z21" i="10"/>
  <c r="F21" i="10" s="1"/>
  <c r="Z20" i="10"/>
  <c r="Z19" i="10"/>
  <c r="F19" i="10" s="1"/>
  <c r="Z18" i="10"/>
  <c r="Z17" i="10"/>
  <c r="F17" i="10" s="1"/>
  <c r="Z16" i="10"/>
  <c r="Y68" i="10"/>
  <c r="Y67" i="10"/>
  <c r="Y66" i="10"/>
  <c r="Y65" i="10"/>
  <c r="Y64" i="10"/>
  <c r="Y63" i="10"/>
  <c r="Y62" i="10"/>
  <c r="Y57" i="10"/>
  <c r="Y56" i="10"/>
  <c r="Y55" i="10"/>
  <c r="Y54" i="10"/>
  <c r="Y53" i="10"/>
  <c r="Y52" i="10"/>
  <c r="Y51" i="10"/>
  <c r="Y50" i="10"/>
  <c r="Y49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26" i="10"/>
  <c r="Y25" i="10"/>
  <c r="Y24" i="10"/>
  <c r="Y23" i="10"/>
  <c r="Y22" i="10"/>
  <c r="Y21" i="10"/>
  <c r="Y20" i="10"/>
  <c r="Y19" i="10"/>
  <c r="Y18" i="10"/>
  <c r="Y17" i="10"/>
  <c r="Y16" i="10"/>
  <c r="CY15" i="10"/>
  <c r="CX15" i="10"/>
  <c r="CW15" i="10"/>
  <c r="CV15" i="10"/>
  <c r="CU15" i="10"/>
  <c r="CT15" i="10"/>
  <c r="CO15" i="10"/>
  <c r="CN15" i="10"/>
  <c r="CM15" i="10"/>
  <c r="CL15" i="10"/>
  <c r="CK15" i="10"/>
  <c r="CJ15" i="10"/>
  <c r="CE15" i="10"/>
  <c r="CD15" i="10"/>
  <c r="CC15" i="10"/>
  <c r="CB15" i="10"/>
  <c r="CA15" i="10"/>
  <c r="BZ15" i="10"/>
  <c r="BU15" i="10"/>
  <c r="BT15" i="10"/>
  <c r="BS15" i="10"/>
  <c r="BR15" i="10"/>
  <c r="BQ15" i="10"/>
  <c r="BP15" i="10"/>
  <c r="BK15" i="10"/>
  <c r="BJ15" i="10"/>
  <c r="BI15" i="10"/>
  <c r="BH15" i="10"/>
  <c r="BG15" i="10"/>
  <c r="BF15" i="10"/>
  <c r="BA15" i="10"/>
  <c r="AZ15" i="10"/>
  <c r="AY15" i="10"/>
  <c r="AX15" i="10"/>
  <c r="AW15" i="10"/>
  <c r="AV15" i="10"/>
  <c r="AQ15" i="10"/>
  <c r="AP15" i="10"/>
  <c r="AO15" i="10"/>
  <c r="AN15" i="10"/>
  <c r="AM15" i="10"/>
  <c r="AL15" i="10"/>
  <c r="AG15" i="10"/>
  <c r="AF15" i="10"/>
  <c r="AE15" i="10"/>
  <c r="AD15" i="10"/>
  <c r="AC15" i="10"/>
  <c r="AB15" i="10"/>
  <c r="CY8" i="10"/>
  <c r="CX8" i="10"/>
  <c r="CW8" i="10"/>
  <c r="CV8" i="10"/>
  <c r="CU8" i="10"/>
  <c r="CT8" i="10"/>
  <c r="CO8" i="10"/>
  <c r="CN8" i="10"/>
  <c r="CM8" i="10"/>
  <c r="CL8" i="10"/>
  <c r="CK8" i="10"/>
  <c r="CJ8" i="10"/>
  <c r="CE8" i="10"/>
  <c r="CD8" i="10"/>
  <c r="CC8" i="10"/>
  <c r="CB8" i="10"/>
  <c r="CA8" i="10"/>
  <c r="BZ8" i="10"/>
  <c r="BU8" i="10"/>
  <c r="BT8" i="10"/>
  <c r="BS8" i="10"/>
  <c r="BR8" i="10"/>
  <c r="BQ8" i="10"/>
  <c r="BP8" i="10"/>
  <c r="BK8" i="10"/>
  <c r="BJ8" i="10"/>
  <c r="BI8" i="10"/>
  <c r="BH8" i="10"/>
  <c r="BG8" i="10"/>
  <c r="BF8" i="10"/>
  <c r="BA8" i="10"/>
  <c r="AZ8" i="10"/>
  <c r="AY8" i="10"/>
  <c r="AX8" i="10"/>
  <c r="AW8" i="10"/>
  <c r="AV8" i="10"/>
  <c r="AQ8" i="10"/>
  <c r="AP8" i="10"/>
  <c r="AO8" i="10"/>
  <c r="AN8" i="10"/>
  <c r="AM8" i="10"/>
  <c r="AL8" i="10"/>
  <c r="CO16" i="10" l="1"/>
  <c r="CL51" i="10"/>
  <c r="CL53" i="10"/>
  <c r="CM31" i="10"/>
  <c r="CK37" i="10"/>
  <c r="CM39" i="10"/>
  <c r="CJ49" i="10"/>
  <c r="CJ57" i="10"/>
  <c r="CJ19" i="10"/>
  <c r="CO21" i="10"/>
  <c r="CJ23" i="10"/>
  <c r="CM33" i="10"/>
  <c r="CK35" i="10"/>
  <c r="CM41" i="10"/>
  <c r="CK43" i="10"/>
  <c r="CO49" i="10"/>
  <c r="CJ55" i="10"/>
  <c r="CK16" i="10"/>
  <c r="CL17" i="10"/>
  <c r="CM19" i="10"/>
  <c r="CK21" i="10"/>
  <c r="CM23" i="10"/>
  <c r="CK25" i="10"/>
  <c r="CK33" i="10"/>
  <c r="CM35" i="10"/>
  <c r="CM37" i="10"/>
  <c r="CK39" i="10"/>
  <c r="CK41" i="10"/>
  <c r="CM43" i="10"/>
  <c r="CJ51" i="10"/>
  <c r="CJ53" i="10"/>
  <c r="CJ22" i="10"/>
  <c r="CJ26" i="10"/>
  <c r="CJ34" i="10"/>
  <c r="CJ38" i="10"/>
  <c r="CJ42" i="10"/>
  <c r="CK50" i="10"/>
  <c r="CJ52" i="10"/>
  <c r="CJ54" i="10"/>
  <c r="CJ56" i="10"/>
  <c r="CJ62" i="10"/>
  <c r="CK66" i="10"/>
  <c r="CJ68" i="10"/>
  <c r="CT22" i="10"/>
  <c r="CT24" i="10"/>
  <c r="CT26" i="10"/>
  <c r="CM18" i="10"/>
  <c r="CL26" i="10"/>
  <c r="CL34" i="10"/>
  <c r="BR31" i="10"/>
  <c r="BS33" i="10"/>
  <c r="BR35" i="10"/>
  <c r="BS37" i="10"/>
  <c r="BR39" i="10"/>
  <c r="BS41" i="10"/>
  <c r="BR43" i="10"/>
  <c r="BS49" i="10"/>
  <c r="BR51" i="10"/>
  <c r="BS53" i="10"/>
  <c r="BR55" i="10"/>
  <c r="BS57" i="10"/>
  <c r="BR63" i="10"/>
  <c r="BS65" i="10"/>
  <c r="BR67" i="10"/>
  <c r="AY19" i="10"/>
  <c r="BG16" i="10"/>
  <c r="BH23" i="10"/>
  <c r="BI31" i="10"/>
  <c r="BF33" i="10"/>
  <c r="BF35" i="10"/>
  <c r="BF37" i="10"/>
  <c r="BF39" i="10"/>
  <c r="BF41" i="10"/>
  <c r="BF43" i="10"/>
  <c r="BF49" i="10"/>
  <c r="BF51" i="10"/>
  <c r="BF53" i="10"/>
  <c r="BF55" i="10"/>
  <c r="BF57" i="10"/>
  <c r="BF63" i="10"/>
  <c r="BF65" i="10"/>
  <c r="BF67" i="10"/>
  <c r="AW20" i="10"/>
  <c r="AW22" i="10"/>
  <c r="AW24" i="10"/>
  <c r="AV34" i="10"/>
  <c r="AV36" i="10"/>
  <c r="AV42" i="10"/>
  <c r="AV44" i="10"/>
  <c r="AV54" i="10"/>
  <c r="AV56" i="10"/>
  <c r="AV66" i="10"/>
  <c r="AV68" i="10"/>
  <c r="BF26" i="10"/>
  <c r="CH46" i="10"/>
  <c r="CH12" i="10" s="1"/>
  <c r="CM36" i="10"/>
  <c r="CL38" i="10"/>
  <c r="CM40" i="10"/>
  <c r="CL42" i="10"/>
  <c r="CM44" i="10"/>
  <c r="CG59" i="10"/>
  <c r="CG11" i="10" s="1"/>
  <c r="CH59" i="10"/>
  <c r="CH11" i="10" s="1"/>
  <c r="CM51" i="10"/>
  <c r="CM52" i="10"/>
  <c r="CM53" i="10"/>
  <c r="CH70" i="10"/>
  <c r="CH10" i="10" s="1"/>
  <c r="CM64" i="10"/>
  <c r="CM68" i="10"/>
  <c r="CW18" i="10"/>
  <c r="CV20" i="10"/>
  <c r="CV22" i="10"/>
  <c r="CW25" i="10"/>
  <c r="CV26" i="10"/>
  <c r="CQ46" i="10"/>
  <c r="CQ12" i="10" s="1"/>
  <c r="AX20" i="10"/>
  <c r="AX26" i="10"/>
  <c r="AX34" i="10"/>
  <c r="AX38" i="10"/>
  <c r="AX42" i="10"/>
  <c r="AX50" i="10"/>
  <c r="AX54" i="10"/>
  <c r="AX62" i="10"/>
  <c r="AX66" i="10"/>
  <c r="BI24" i="10"/>
  <c r="BH26" i="10"/>
  <c r="BI32" i="10"/>
  <c r="BH34" i="10"/>
  <c r="BI36" i="10"/>
  <c r="BH38" i="10"/>
  <c r="BI40" i="10"/>
  <c r="CQ70" i="10"/>
  <c r="CQ10" i="10" s="1"/>
  <c r="BH42" i="10"/>
  <c r="BI44" i="10"/>
  <c r="BH50" i="10"/>
  <c r="BI52" i="10"/>
  <c r="BH54" i="10"/>
  <c r="BI56" i="10"/>
  <c r="BH62" i="10"/>
  <c r="BI64" i="10"/>
  <c r="BH66" i="10"/>
  <c r="CB39" i="10"/>
  <c r="CB63" i="10"/>
  <c r="CR59" i="10"/>
  <c r="CR11" i="10" s="1"/>
  <c r="CR70" i="10"/>
  <c r="CR10" i="10" s="1"/>
  <c r="CR28" i="10"/>
  <c r="CR9" i="10" s="1"/>
  <c r="CM32" i="10"/>
  <c r="CV16" i="10"/>
  <c r="CB16" i="10"/>
  <c r="BS17" i="10"/>
  <c r="CB17" i="10"/>
  <c r="CC31" i="10"/>
  <c r="CC33" i="10"/>
  <c r="CC35" i="10"/>
  <c r="CC37" i="10"/>
  <c r="CC39" i="10"/>
  <c r="CC41" i="10"/>
  <c r="CC43" i="10"/>
  <c r="CB49" i="10"/>
  <c r="BX59" i="10"/>
  <c r="BX11" i="10" s="1"/>
  <c r="CC51" i="10"/>
  <c r="CC53" i="10"/>
  <c r="CC55" i="10"/>
  <c r="CC57" i="10"/>
  <c r="BX70" i="10"/>
  <c r="BX10" i="10" s="1"/>
  <c r="CC63" i="10"/>
  <c r="CC65" i="10"/>
  <c r="CC67" i="10"/>
  <c r="BI68" i="10"/>
  <c r="AO33" i="10"/>
  <c r="AN35" i="10"/>
  <c r="AO37" i="10"/>
  <c r="AO41" i="10"/>
  <c r="AN43" i="10"/>
  <c r="AO49" i="10"/>
  <c r="AO53" i="10"/>
  <c r="AN55" i="10"/>
  <c r="AO57" i="10"/>
  <c r="BZ33" i="10"/>
  <c r="CB35" i="10"/>
  <c r="CE37" i="10"/>
  <c r="BZ41" i="10"/>
  <c r="CB43" i="10"/>
  <c r="CE49" i="10"/>
  <c r="BZ53" i="10"/>
  <c r="CB55" i="10"/>
  <c r="CE57" i="10"/>
  <c r="BZ65" i="10"/>
  <c r="CB67" i="10"/>
  <c r="CY32" i="10"/>
  <c r="CU32" i="10"/>
  <c r="CY34" i="10"/>
  <c r="CU34" i="10"/>
  <c r="CY36" i="10"/>
  <c r="CU36" i="10"/>
  <c r="CY38" i="10"/>
  <c r="CU38" i="10"/>
  <c r="CY40" i="10"/>
  <c r="CU40" i="10"/>
  <c r="CY42" i="10"/>
  <c r="CU42" i="10"/>
  <c r="CY44" i="10"/>
  <c r="CU44" i="10"/>
  <c r="CY50" i="10"/>
  <c r="CU50" i="10"/>
  <c r="CY52" i="10"/>
  <c r="CU52" i="10"/>
  <c r="CY54" i="10"/>
  <c r="CU54" i="10"/>
  <c r="CY56" i="10"/>
  <c r="CU56" i="10"/>
  <c r="CS70" i="10"/>
  <c r="CY62" i="10"/>
  <c r="CU62" i="10"/>
  <c r="CV64" i="10"/>
  <c r="CT64" i="10"/>
  <c r="CY66" i="10"/>
  <c r="CU66" i="10"/>
  <c r="CV68" i="10"/>
  <c r="CT68" i="10"/>
  <c r="Q18" i="10"/>
  <c r="W18" i="10" s="1"/>
  <c r="Q20" i="10"/>
  <c r="Q22" i="10"/>
  <c r="S22" i="10" s="1"/>
  <c r="Q24" i="10"/>
  <c r="Q26" i="10"/>
  <c r="S26" i="10" s="1"/>
  <c r="Q32" i="10"/>
  <c r="Q34" i="10"/>
  <c r="W34" i="10" s="1"/>
  <c r="Q36" i="10"/>
  <c r="W36" i="10" s="1"/>
  <c r="Q38" i="10"/>
  <c r="R38" i="10" s="1"/>
  <c r="Q40" i="10"/>
  <c r="W40" i="10" s="1"/>
  <c r="Q42" i="10"/>
  <c r="W42" i="10" s="1"/>
  <c r="Q44" i="10"/>
  <c r="W44" i="10" s="1"/>
  <c r="Q50" i="10"/>
  <c r="W50" i="10" s="1"/>
  <c r="Q52" i="10"/>
  <c r="R52" i="10" s="1"/>
  <c r="Q54" i="10"/>
  <c r="S54" i="10" s="1"/>
  <c r="Q56" i="10"/>
  <c r="W56" i="10" s="1"/>
  <c r="Q62" i="10"/>
  <c r="S62" i="10" s="1"/>
  <c r="Q64" i="10"/>
  <c r="W64" i="10" s="1"/>
  <c r="Q66" i="10"/>
  <c r="W66" i="10" s="1"/>
  <c r="Q68" i="10"/>
  <c r="R68" i="10" s="1"/>
  <c r="Q16" i="10"/>
  <c r="R16" i="10" s="1"/>
  <c r="CL20" i="10"/>
  <c r="CL24" i="10"/>
  <c r="CM26" i="10"/>
  <c r="CI46" i="10"/>
  <c r="CI12" i="10" s="1"/>
  <c r="CL32" i="10"/>
  <c r="CM34" i="10"/>
  <c r="CL36" i="10"/>
  <c r="CM38" i="10"/>
  <c r="CL40" i="10"/>
  <c r="CM42" i="10"/>
  <c r="CL44" i="10"/>
  <c r="CI59" i="10"/>
  <c r="CO59" i="10" s="1"/>
  <c r="CL52" i="10"/>
  <c r="CL54" i="10"/>
  <c r="CM56" i="10"/>
  <c r="CL64" i="10"/>
  <c r="CL66" i="10"/>
  <c r="CL68" i="10"/>
  <c r="CV24" i="10"/>
  <c r="CW26" i="10"/>
  <c r="CV32" i="10"/>
  <c r="CW34" i="10"/>
  <c r="CV36" i="10"/>
  <c r="CW38" i="10"/>
  <c r="CV40" i="10"/>
  <c r="CW42" i="10"/>
  <c r="CV44" i="10"/>
  <c r="CV52" i="10"/>
  <c r="CW54" i="10"/>
  <c r="CV56" i="10"/>
  <c r="CW64" i="10"/>
  <c r="CW66" i="10"/>
  <c r="CW68" i="10"/>
  <c r="CE17" i="10"/>
  <c r="BZ31" i="10"/>
  <c r="CE31" i="10"/>
  <c r="CB33" i="10"/>
  <c r="BZ35" i="10"/>
  <c r="CE35" i="10"/>
  <c r="CB37" i="10"/>
  <c r="BZ39" i="10"/>
  <c r="CE39" i="10"/>
  <c r="CB41" i="10"/>
  <c r="BZ43" i="10"/>
  <c r="CE43" i="10"/>
  <c r="BZ51" i="10"/>
  <c r="CE51" i="10"/>
  <c r="CB53" i="10"/>
  <c r="BZ55" i="10"/>
  <c r="CE55" i="10"/>
  <c r="CB57" i="10"/>
  <c r="BZ63" i="10"/>
  <c r="CE63" i="10"/>
  <c r="CB65" i="10"/>
  <c r="BZ67" i="10"/>
  <c r="CE67" i="10"/>
  <c r="BY46" i="10"/>
  <c r="CE46" i="10" s="1"/>
  <c r="BZ16" i="10"/>
  <c r="BP18" i="10"/>
  <c r="BS22" i="10"/>
  <c r="CB22" i="10"/>
  <c r="BZ24" i="10"/>
  <c r="CC26" i="10"/>
  <c r="CC34" i="10"/>
  <c r="CC38" i="10"/>
  <c r="CC42" i="10"/>
  <c r="CC50" i="10"/>
  <c r="CC54" i="10"/>
  <c r="CC62" i="10"/>
  <c r="CC66" i="10"/>
  <c r="AN31" i="10"/>
  <c r="AQ55" i="10"/>
  <c r="BZ26" i="10"/>
  <c r="CA32" i="10"/>
  <c r="BZ34" i="10"/>
  <c r="CA36" i="10"/>
  <c r="BZ38" i="10"/>
  <c r="CA40" i="10"/>
  <c r="BZ42" i="10"/>
  <c r="CA44" i="10"/>
  <c r="BZ50" i="10"/>
  <c r="CA52" i="10"/>
  <c r="BZ54" i="10"/>
  <c r="CA56" i="10"/>
  <c r="BZ62" i="10"/>
  <c r="CA64" i="10"/>
  <c r="BZ66" i="10"/>
  <c r="CA68" i="10"/>
  <c r="BY12" i="10"/>
  <c r="BZ12" i="10" s="1"/>
  <c r="G18" i="10"/>
  <c r="M18" i="10" s="1"/>
  <c r="BS20" i="10"/>
  <c r="BS24" i="10"/>
  <c r="BS26" i="10"/>
  <c r="BR32" i="10"/>
  <c r="BS34" i="10"/>
  <c r="BR36" i="10"/>
  <c r="BS38" i="10"/>
  <c r="BR40" i="10"/>
  <c r="BS42" i="10"/>
  <c r="BR44" i="10"/>
  <c r="BS50" i="10"/>
  <c r="BR52" i="10"/>
  <c r="BS54" i="10"/>
  <c r="BR56" i="10"/>
  <c r="BS62" i="10"/>
  <c r="BR64" i="10"/>
  <c r="BS66" i="10"/>
  <c r="BR68" i="10"/>
  <c r="CB20" i="10"/>
  <c r="CB24" i="10"/>
  <c r="CB26" i="10"/>
  <c r="CB32" i="10"/>
  <c r="CB34" i="10"/>
  <c r="CB36" i="10"/>
  <c r="CB38" i="10"/>
  <c r="CB40" i="10"/>
  <c r="CB42" i="10"/>
  <c r="CB44" i="10"/>
  <c r="BY59" i="10"/>
  <c r="CE59" i="10" s="1"/>
  <c r="CB52" i="10"/>
  <c r="CB54" i="10"/>
  <c r="CB56" i="10"/>
  <c r="CB64" i="10"/>
  <c r="CB66" i="10"/>
  <c r="CB68" i="10"/>
  <c r="AO65" i="10"/>
  <c r="AN39" i="10"/>
  <c r="AQ43" i="10"/>
  <c r="AN63" i="10"/>
  <c r="BX46" i="10"/>
  <c r="BX12" i="10" s="1"/>
  <c r="BY70" i="10"/>
  <c r="AQ34" i="10"/>
  <c r="AM40" i="10"/>
  <c r="AQ42" i="10"/>
  <c r="AM52" i="10"/>
  <c r="AQ54" i="10"/>
  <c r="AM64" i="10"/>
  <c r="AQ66" i="10"/>
  <c r="AQ26" i="10"/>
  <c r="AN34" i="10"/>
  <c r="AM36" i="10"/>
  <c r="AQ38" i="10"/>
  <c r="AO40" i="10"/>
  <c r="AN42" i="10"/>
  <c r="AM44" i="10"/>
  <c r="AQ50" i="10"/>
  <c r="AO52" i="10"/>
  <c r="AN54" i="10"/>
  <c r="AM56" i="10"/>
  <c r="AQ62" i="10"/>
  <c r="AO64" i="10"/>
  <c r="AN66" i="10"/>
  <c r="AM68" i="10"/>
  <c r="BP19" i="10"/>
  <c r="BP23" i="10"/>
  <c r="CA19" i="10"/>
  <c r="CA23" i="10"/>
  <c r="AW16" i="10"/>
  <c r="AY16" i="10"/>
  <c r="AY18" i="10"/>
  <c r="AX22" i="10"/>
  <c r="AY26" i="10"/>
  <c r="AX32" i="10"/>
  <c r="AY34" i="10"/>
  <c r="AX36" i="10"/>
  <c r="AY38" i="10"/>
  <c r="AX40" i="10"/>
  <c r="AY42" i="10"/>
  <c r="AX44" i="10"/>
  <c r="AY50" i="10"/>
  <c r="AX52" i="10"/>
  <c r="AY54" i="10"/>
  <c r="AX56" i="10"/>
  <c r="AY62" i="10"/>
  <c r="AX64" i="10"/>
  <c r="AY66" i="10"/>
  <c r="AX68" i="10"/>
  <c r="BH18" i="10"/>
  <c r="BI20" i="10"/>
  <c r="BI22" i="10"/>
  <c r="BI26" i="10"/>
  <c r="BH32" i="10"/>
  <c r="BI34" i="10"/>
  <c r="BH36" i="10"/>
  <c r="BI38" i="10"/>
  <c r="BH40" i="10"/>
  <c r="BI42" i="10"/>
  <c r="BH44" i="10"/>
  <c r="BI50" i="10"/>
  <c r="BH52" i="10"/>
  <c r="BI54" i="10"/>
  <c r="BH56" i="10"/>
  <c r="BI62" i="10"/>
  <c r="BH64" i="10"/>
  <c r="BI66" i="10"/>
  <c r="BH68" i="10"/>
  <c r="CL50" i="10"/>
  <c r="CL62" i="10"/>
  <c r="CW50" i="10"/>
  <c r="CW62" i="10"/>
  <c r="CM55" i="10"/>
  <c r="CK55" i="10"/>
  <c r="CM57" i="10"/>
  <c r="CK57" i="10"/>
  <c r="CI70" i="10"/>
  <c r="CM70" i="10" s="1"/>
  <c r="CM63" i="10"/>
  <c r="CK63" i="10"/>
  <c r="CM65" i="10"/>
  <c r="CK65" i="10"/>
  <c r="CM67" i="10"/>
  <c r="CK67" i="10"/>
  <c r="CY17" i="10"/>
  <c r="CU17" i="10"/>
  <c r="CY19" i="10"/>
  <c r="CW19" i="10"/>
  <c r="CY21" i="10"/>
  <c r="CW21" i="10"/>
  <c r="CY23" i="10"/>
  <c r="CW23" i="10"/>
  <c r="CS46" i="10"/>
  <c r="CW31" i="10"/>
  <c r="CU31" i="10"/>
  <c r="CW33" i="10"/>
  <c r="CU33" i="10"/>
  <c r="CW35" i="10"/>
  <c r="CU35" i="10"/>
  <c r="CW37" i="10"/>
  <c r="CU37" i="10"/>
  <c r="CW39" i="10"/>
  <c r="CU39" i="10"/>
  <c r="CW41" i="10"/>
  <c r="CU41" i="10"/>
  <c r="CW43" i="10"/>
  <c r="CU43" i="10"/>
  <c r="CW49" i="10"/>
  <c r="CU49" i="10"/>
  <c r="CW51" i="10"/>
  <c r="CU51" i="10"/>
  <c r="CW53" i="10"/>
  <c r="CU53" i="10"/>
  <c r="CW55" i="10"/>
  <c r="CU55" i="10"/>
  <c r="CW57" i="10"/>
  <c r="CU57" i="10"/>
  <c r="CY63" i="10"/>
  <c r="CV63" i="10"/>
  <c r="CT63" i="10"/>
  <c r="CY65" i="10"/>
  <c r="CV65" i="10"/>
  <c r="CT65" i="10"/>
  <c r="CY67" i="10"/>
  <c r="CV67" i="10"/>
  <c r="CT67" i="10"/>
  <c r="CJ16" i="10"/>
  <c r="CJ17" i="10"/>
  <c r="CK19" i="10"/>
  <c r="CJ21" i="10"/>
  <c r="CK23" i="10"/>
  <c r="CJ25" i="10"/>
  <c r="CJ31" i="10"/>
  <c r="CL31" i="10"/>
  <c r="CO31" i="10"/>
  <c r="CJ33" i="10"/>
  <c r="CL33" i="10"/>
  <c r="CJ35" i="10"/>
  <c r="CL35" i="10"/>
  <c r="CJ37" i="10"/>
  <c r="CL37" i="10"/>
  <c r="CJ39" i="10"/>
  <c r="CL39" i="10"/>
  <c r="CJ41" i="10"/>
  <c r="CL41" i="10"/>
  <c r="CJ43" i="10"/>
  <c r="CL43" i="10"/>
  <c r="CK49" i="10"/>
  <c r="CM49" i="10"/>
  <c r="CK51" i="10"/>
  <c r="CK53" i="10"/>
  <c r="CL55" i="10"/>
  <c r="CL57" i="10"/>
  <c r="CJ63" i="10"/>
  <c r="CO63" i="10"/>
  <c r="CJ65" i="10"/>
  <c r="CO65" i="10"/>
  <c r="CJ67" i="10"/>
  <c r="CO67" i="10"/>
  <c r="CV17" i="10"/>
  <c r="CU21" i="10"/>
  <c r="CV25" i="10"/>
  <c r="CV31" i="10"/>
  <c r="CV33" i="10"/>
  <c r="CV35" i="10"/>
  <c r="CV37" i="10"/>
  <c r="CV39" i="10"/>
  <c r="CV41" i="10"/>
  <c r="CV43" i="10"/>
  <c r="CV49" i="10"/>
  <c r="CV51" i="10"/>
  <c r="CV53" i="10"/>
  <c r="CV55" i="10"/>
  <c r="CV57" i="10"/>
  <c r="CU63" i="10"/>
  <c r="CW65" i="10"/>
  <c r="CU67" i="10"/>
  <c r="CS59" i="10"/>
  <c r="G63" i="10"/>
  <c r="M63" i="10" s="1"/>
  <c r="G67" i="10"/>
  <c r="K67" i="10" s="1"/>
  <c r="Q17" i="10"/>
  <c r="S17" i="10" s="1"/>
  <c r="Q19" i="10"/>
  <c r="U19" i="10" s="1"/>
  <c r="Q21" i="10"/>
  <c r="U21" i="10" s="1"/>
  <c r="Q23" i="10"/>
  <c r="W23" i="10" s="1"/>
  <c r="Q31" i="10"/>
  <c r="W31" i="10" s="1"/>
  <c r="Q33" i="10"/>
  <c r="W33" i="10" s="1"/>
  <c r="Q35" i="10"/>
  <c r="W35" i="10" s="1"/>
  <c r="Q37" i="10"/>
  <c r="W37" i="10" s="1"/>
  <c r="Q39" i="10"/>
  <c r="W39" i="10" s="1"/>
  <c r="Q41" i="10"/>
  <c r="W41" i="10" s="1"/>
  <c r="Q43" i="10"/>
  <c r="W43" i="10" s="1"/>
  <c r="Q49" i="10"/>
  <c r="W49" i="10" s="1"/>
  <c r="Q51" i="10"/>
  <c r="T51" i="10" s="1"/>
  <c r="Q53" i="10"/>
  <c r="T53" i="10" s="1"/>
  <c r="Q55" i="10"/>
  <c r="W55" i="10" s="1"/>
  <c r="Q57" i="10"/>
  <c r="W57" i="10" s="1"/>
  <c r="Q63" i="10"/>
  <c r="W63" i="10" s="1"/>
  <c r="Q65" i="10"/>
  <c r="W65" i="10" s="1"/>
  <c r="Q67" i="10"/>
  <c r="T67" i="10" s="1"/>
  <c r="CB50" i="10"/>
  <c r="CB62" i="10"/>
  <c r="P16" i="10"/>
  <c r="P18" i="10"/>
  <c r="T18" i="10" s="1"/>
  <c r="P20" i="10"/>
  <c r="P22" i="10"/>
  <c r="U22" i="10" s="1"/>
  <c r="P24" i="10"/>
  <c r="P26" i="10"/>
  <c r="U26" i="10" s="1"/>
  <c r="P32" i="10"/>
  <c r="P34" i="10"/>
  <c r="U34" i="10" s="1"/>
  <c r="P36" i="10"/>
  <c r="P38" i="10"/>
  <c r="U38" i="10" s="1"/>
  <c r="P40" i="10"/>
  <c r="P42" i="10"/>
  <c r="U42" i="10" s="1"/>
  <c r="P44" i="10"/>
  <c r="P50" i="10"/>
  <c r="U50" i="10" s="1"/>
  <c r="P52" i="10"/>
  <c r="P54" i="10"/>
  <c r="T54" i="10" s="1"/>
  <c r="P56" i="10"/>
  <c r="P62" i="10"/>
  <c r="T62" i="10" s="1"/>
  <c r="P64" i="10"/>
  <c r="P66" i="10"/>
  <c r="U66" i="10" s="1"/>
  <c r="P68" i="10"/>
  <c r="BP16" i="10"/>
  <c r="BU19" i="10"/>
  <c r="BP21" i="10"/>
  <c r="BU23" i="10"/>
  <c r="BP31" i="10"/>
  <c r="BP33" i="10"/>
  <c r="BP35" i="10"/>
  <c r="BP37" i="10"/>
  <c r="BP39" i="10"/>
  <c r="BP41" i="10"/>
  <c r="BP43" i="10"/>
  <c r="BP49" i="10"/>
  <c r="BP51" i="10"/>
  <c r="BP53" i="10"/>
  <c r="BP55" i="10"/>
  <c r="BP57" i="10"/>
  <c r="BP63" i="10"/>
  <c r="BP65" i="10"/>
  <c r="BP67" i="10"/>
  <c r="BZ17" i="10"/>
  <c r="CE19" i="10"/>
  <c r="BZ21" i="10"/>
  <c r="CE23" i="10"/>
  <c r="CA31" i="10"/>
  <c r="CA33" i="10"/>
  <c r="CA35" i="10"/>
  <c r="CA37" i="10"/>
  <c r="CA39" i="10"/>
  <c r="CA41" i="10"/>
  <c r="CA43" i="10"/>
  <c r="CA49" i="10"/>
  <c r="CC49" i="10"/>
  <c r="CA51" i="10"/>
  <c r="CA53" i="10"/>
  <c r="CA55" i="10"/>
  <c r="CA57" i="10"/>
  <c r="CA63" i="10"/>
  <c r="CA65" i="10"/>
  <c r="CA67" i="10"/>
  <c r="BQ31" i="10"/>
  <c r="BQ33" i="10"/>
  <c r="BQ35" i="10"/>
  <c r="BQ37" i="10"/>
  <c r="BQ39" i="10"/>
  <c r="BQ41" i="10"/>
  <c r="BQ43" i="10"/>
  <c r="BQ49" i="10"/>
  <c r="BQ51" i="10"/>
  <c r="BQ53" i="10"/>
  <c r="BQ55" i="10"/>
  <c r="BQ57" i="10"/>
  <c r="BQ63" i="10"/>
  <c r="BQ65" i="10"/>
  <c r="BQ67" i="10"/>
  <c r="AY25" i="10"/>
  <c r="AX31" i="10"/>
  <c r="AY33" i="10"/>
  <c r="AX35" i="10"/>
  <c r="AY37" i="10"/>
  <c r="AX39" i="10"/>
  <c r="AY41" i="10"/>
  <c r="AX43" i="10"/>
  <c r="AY49" i="10"/>
  <c r="AX51" i="10"/>
  <c r="AY53" i="10"/>
  <c r="AX55" i="10"/>
  <c r="AY57" i="10"/>
  <c r="AX63" i="10"/>
  <c r="AY65" i="10"/>
  <c r="AX67" i="10"/>
  <c r="BH31" i="10"/>
  <c r="BH33" i="10"/>
  <c r="BH35" i="10"/>
  <c r="BH37" i="10"/>
  <c r="BH39" i="10"/>
  <c r="BH41" i="10"/>
  <c r="BH43" i="10"/>
  <c r="BH49" i="10"/>
  <c r="BH51" i="10"/>
  <c r="BH53" i="10"/>
  <c r="BH55" i="10"/>
  <c r="BH57" i="10"/>
  <c r="BH63" i="10"/>
  <c r="BH65" i="10"/>
  <c r="BH67" i="10"/>
  <c r="F16" i="10"/>
  <c r="F18" i="10"/>
  <c r="F20" i="10"/>
  <c r="F24" i="10"/>
  <c r="F32" i="10"/>
  <c r="F34" i="10"/>
  <c r="F36" i="10"/>
  <c r="F38" i="10"/>
  <c r="F40" i="10"/>
  <c r="F42" i="10"/>
  <c r="F44" i="10"/>
  <c r="F50" i="10"/>
  <c r="F52" i="10"/>
  <c r="F54" i="10"/>
  <c r="F56" i="10"/>
  <c r="F62" i="10"/>
  <c r="F64" i="10"/>
  <c r="F66" i="10"/>
  <c r="F68" i="10"/>
  <c r="E17" i="10"/>
  <c r="E19" i="10"/>
  <c r="E21" i="10"/>
  <c r="E23" i="10"/>
  <c r="E25" i="10"/>
  <c r="E31" i="10"/>
  <c r="E33" i="10"/>
  <c r="E35" i="10"/>
  <c r="E37" i="10"/>
  <c r="E39" i="10"/>
  <c r="E41" i="10"/>
  <c r="E43" i="10"/>
  <c r="E49" i="10"/>
  <c r="E51" i="10"/>
  <c r="E53" i="10"/>
  <c r="E55" i="10"/>
  <c r="E57" i="10"/>
  <c r="E63" i="10"/>
  <c r="E65" i="10"/>
  <c r="E67" i="10"/>
  <c r="BF32" i="10"/>
  <c r="O32" i="10"/>
  <c r="E18" i="10"/>
  <c r="E20" i="10"/>
  <c r="E22" i="10"/>
  <c r="E24" i="10"/>
  <c r="E26" i="10"/>
  <c r="E32" i="10"/>
  <c r="E34" i="10"/>
  <c r="E36" i="10"/>
  <c r="E38" i="10"/>
  <c r="E40" i="10"/>
  <c r="E42" i="10"/>
  <c r="E44" i="10"/>
  <c r="E50" i="10"/>
  <c r="E52" i="10"/>
  <c r="E54" i="10"/>
  <c r="E56" i="10"/>
  <c r="E62" i="10"/>
  <c r="E64" i="10"/>
  <c r="E66" i="10"/>
  <c r="E68" i="10"/>
  <c r="BG19" i="10"/>
  <c r="AO36" i="10"/>
  <c r="AN38" i="10"/>
  <c r="AO44" i="10"/>
  <c r="AN50" i="10"/>
  <c r="AO56" i="10"/>
  <c r="AN62" i="10"/>
  <c r="AO68" i="10"/>
  <c r="AM33" i="10"/>
  <c r="AL35" i="10"/>
  <c r="AM41" i="10"/>
  <c r="AL43" i="10"/>
  <c r="AM53" i="10"/>
  <c r="AL55" i="10"/>
  <c r="AM65" i="10"/>
  <c r="AL67" i="10"/>
  <c r="AV16" i="10"/>
  <c r="BH19" i="10"/>
  <c r="BG21" i="10"/>
  <c r="Q25" i="10"/>
  <c r="BF25" i="10"/>
  <c r="AW17" i="10"/>
  <c r="AY23" i="10"/>
  <c r="AW31" i="10"/>
  <c r="AW33" i="10"/>
  <c r="AW35" i="10"/>
  <c r="AW37" i="10"/>
  <c r="AW39" i="10"/>
  <c r="AW41" i="10"/>
  <c r="AW43" i="10"/>
  <c r="AW49" i="10"/>
  <c r="AW51" i="10"/>
  <c r="AW53" i="10"/>
  <c r="AW55" i="10"/>
  <c r="AW57" i="10"/>
  <c r="AW63" i="10"/>
  <c r="AW65" i="10"/>
  <c r="AW67" i="10"/>
  <c r="BI17" i="10"/>
  <c r="BG23" i="10"/>
  <c r="G25" i="10"/>
  <c r="K25" i="10" s="1"/>
  <c r="G23" i="10"/>
  <c r="K23" i="10" s="1"/>
  <c r="G21" i="10"/>
  <c r="H21" i="10" s="1"/>
  <c r="G19" i="10"/>
  <c r="M19" i="10" s="1"/>
  <c r="AY21" i="10"/>
  <c r="AX25" i="10"/>
  <c r="AY31" i="10"/>
  <c r="AX33" i="10"/>
  <c r="AY35" i="10"/>
  <c r="AX37" i="10"/>
  <c r="AY39" i="10"/>
  <c r="AX41" i="10"/>
  <c r="AY43" i="10"/>
  <c r="AX49" i="10"/>
  <c r="AY51" i="10"/>
  <c r="AX53" i="10"/>
  <c r="AY55" i="10"/>
  <c r="AX57" i="10"/>
  <c r="AY63" i="10"/>
  <c r="AX65" i="10"/>
  <c r="AY67" i="10"/>
  <c r="BH21" i="10"/>
  <c r="BI25" i="10"/>
  <c r="P25" i="10"/>
  <c r="BD46" i="10"/>
  <c r="BD12" i="10" s="1"/>
  <c r="BG25" i="10"/>
  <c r="O25" i="10"/>
  <c r="O28" i="10" s="1"/>
  <c r="E16" i="10"/>
  <c r="AL31" i="10"/>
  <c r="AM37" i="10"/>
  <c r="AL39" i="10"/>
  <c r="AM49" i="10"/>
  <c r="AL51" i="10"/>
  <c r="AM57" i="10"/>
  <c r="AL63" i="10"/>
  <c r="AM31" i="10"/>
  <c r="AO31" i="10"/>
  <c r="AL33" i="10"/>
  <c r="AN33" i="10"/>
  <c r="AQ33" i="10"/>
  <c r="AM35" i="10"/>
  <c r="AO35" i="10"/>
  <c r="AL37" i="10"/>
  <c r="AN37" i="10"/>
  <c r="AQ37" i="10"/>
  <c r="AM39" i="10"/>
  <c r="AO39" i="10"/>
  <c r="AL41" i="10"/>
  <c r="AN41" i="10"/>
  <c r="AQ41" i="10"/>
  <c r="AM43" i="10"/>
  <c r="AO43" i="10"/>
  <c r="AL49" i="10"/>
  <c r="AN49" i="10"/>
  <c r="AQ49" i="10"/>
  <c r="AM51" i="10"/>
  <c r="AO51" i="10"/>
  <c r="AL53" i="10"/>
  <c r="AN53" i="10"/>
  <c r="AQ53" i="10"/>
  <c r="AM55" i="10"/>
  <c r="AO55" i="10"/>
  <c r="AL57" i="10"/>
  <c r="AN57" i="10"/>
  <c r="AQ57" i="10"/>
  <c r="AM63" i="10"/>
  <c r="AO63" i="10"/>
  <c r="AL65" i="10"/>
  <c r="AN65" i="10"/>
  <c r="AQ65" i="10"/>
  <c r="AM67" i="10"/>
  <c r="AO67" i="10"/>
  <c r="CW16" i="10"/>
  <c r="AE22" i="10"/>
  <c r="F22" i="10"/>
  <c r="AE26" i="10"/>
  <c r="F26" i="10"/>
  <c r="AG26" i="10"/>
  <c r="G26" i="10"/>
  <c r="K26" i="10" s="1"/>
  <c r="AG24" i="10"/>
  <c r="G24" i="10"/>
  <c r="M24" i="10" s="1"/>
  <c r="AG22" i="10"/>
  <c r="G22" i="10"/>
  <c r="H22" i="10" s="1"/>
  <c r="AG20" i="10"/>
  <c r="G20" i="10"/>
  <c r="AG31" i="10"/>
  <c r="G31" i="10"/>
  <c r="K31" i="10" s="1"/>
  <c r="AG33" i="10"/>
  <c r="G33" i="10"/>
  <c r="M33" i="10" s="1"/>
  <c r="AG35" i="10"/>
  <c r="G35" i="10"/>
  <c r="J35" i="10" s="1"/>
  <c r="AG37" i="10"/>
  <c r="G37" i="10"/>
  <c r="J37" i="10" s="1"/>
  <c r="AG39" i="10"/>
  <c r="G39" i="10"/>
  <c r="K39" i="10" s="1"/>
  <c r="AG41" i="10"/>
  <c r="G41" i="10"/>
  <c r="M41" i="10" s="1"/>
  <c r="AG43" i="10"/>
  <c r="G43" i="10"/>
  <c r="J43" i="10" s="1"/>
  <c r="AG49" i="10"/>
  <c r="G49" i="10"/>
  <c r="M49" i="10" s="1"/>
  <c r="AG51" i="10"/>
  <c r="G51" i="10"/>
  <c r="M51" i="10" s="1"/>
  <c r="AG53" i="10"/>
  <c r="G53" i="10"/>
  <c r="M53" i="10" s="1"/>
  <c r="AG55" i="10"/>
  <c r="G55" i="10"/>
  <c r="M55" i="10" s="1"/>
  <c r="AG57" i="10"/>
  <c r="G57" i="10"/>
  <c r="K57" i="10" s="1"/>
  <c r="AG65" i="10"/>
  <c r="G65" i="10"/>
  <c r="M65" i="10" s="1"/>
  <c r="AQ21" i="10"/>
  <c r="AG16" i="10"/>
  <c r="G16" i="10"/>
  <c r="M16" i="10" s="1"/>
  <c r="AG17" i="10"/>
  <c r="G17" i="10"/>
  <c r="K17" i="10" s="1"/>
  <c r="AG32" i="10"/>
  <c r="G32" i="10"/>
  <c r="J32" i="10" s="1"/>
  <c r="AG34" i="10"/>
  <c r="G34" i="10"/>
  <c r="AG36" i="10"/>
  <c r="G36" i="10"/>
  <c r="M36" i="10" s="1"/>
  <c r="AG38" i="10"/>
  <c r="G38" i="10"/>
  <c r="AG40" i="10"/>
  <c r="G40" i="10"/>
  <c r="M40" i="10" s="1"/>
  <c r="AG42" i="10"/>
  <c r="G42" i="10"/>
  <c r="M42" i="10" s="1"/>
  <c r="AG44" i="10"/>
  <c r="G44" i="10"/>
  <c r="J44" i="10" s="1"/>
  <c r="AG50" i="10"/>
  <c r="G50" i="10"/>
  <c r="M50" i="10" s="1"/>
  <c r="AG52" i="10"/>
  <c r="G52" i="10"/>
  <c r="J52" i="10" s="1"/>
  <c r="AG54" i="10"/>
  <c r="G54" i="10"/>
  <c r="M54" i="10" s="1"/>
  <c r="AG56" i="10"/>
  <c r="G56" i="10"/>
  <c r="M56" i="10" s="1"/>
  <c r="AG62" i="10"/>
  <c r="G62" i="10"/>
  <c r="M62" i="10" s="1"/>
  <c r="AG64" i="10"/>
  <c r="G64" i="10"/>
  <c r="M64" i="10" s="1"/>
  <c r="AG66" i="10"/>
  <c r="G66" i="10"/>
  <c r="M66" i="10" s="1"/>
  <c r="AG68" i="10"/>
  <c r="G68" i="10"/>
  <c r="J68" i="10" s="1"/>
  <c r="AJ46" i="10"/>
  <c r="AJ12" i="10" s="1"/>
  <c r="P31" i="10"/>
  <c r="CL18" i="10"/>
  <c r="AQ16" i="10"/>
  <c r="AN26" i="10"/>
  <c r="AM34" i="10"/>
  <c r="AO34" i="10"/>
  <c r="AN36" i="10"/>
  <c r="AQ36" i="10"/>
  <c r="AM38" i="10"/>
  <c r="AO38" i="10"/>
  <c r="AN40" i="10"/>
  <c r="AQ40" i="10"/>
  <c r="AM42" i="10"/>
  <c r="AO42" i="10"/>
  <c r="AN44" i="10"/>
  <c r="AQ44" i="10"/>
  <c r="AM50" i="10"/>
  <c r="AO50" i="10"/>
  <c r="AN52" i="10"/>
  <c r="AQ52" i="10"/>
  <c r="AM54" i="10"/>
  <c r="AO54" i="10"/>
  <c r="AN56" i="10"/>
  <c r="AQ56" i="10"/>
  <c r="AM62" i="10"/>
  <c r="AO62" i="10"/>
  <c r="AN64" i="10"/>
  <c r="AQ64" i="10"/>
  <c r="AM66" i="10"/>
  <c r="AO66" i="10"/>
  <c r="AN68" i="10"/>
  <c r="AQ68" i="10"/>
  <c r="AN16" i="10"/>
  <c r="AQ18" i="10"/>
  <c r="AQ25" i="10"/>
  <c r="AN25" i="10"/>
  <c r="AK46" i="10"/>
  <c r="AM32" i="10"/>
  <c r="AO32" i="10"/>
  <c r="AQ17" i="10"/>
  <c r="AQ20" i="10"/>
  <c r="AQ24" i="10"/>
  <c r="AL32" i="10"/>
  <c r="AE18" i="10"/>
  <c r="AE19" i="10"/>
  <c r="AE21" i="10"/>
  <c r="AE23" i="10"/>
  <c r="AE25" i="10"/>
  <c r="AD33" i="10"/>
  <c r="AD35" i="10"/>
  <c r="AD37" i="10"/>
  <c r="AD39" i="10"/>
  <c r="AD41" i="10"/>
  <c r="AD43" i="10"/>
  <c r="AD51" i="10"/>
  <c r="AD53" i="10"/>
  <c r="AD55" i="10"/>
  <c r="AD57" i="10"/>
  <c r="AD63" i="10"/>
  <c r="AD65" i="10"/>
  <c r="AO26" i="10"/>
  <c r="AN32" i="10"/>
  <c r="AQ32" i="10"/>
  <c r="AQ19" i="10"/>
  <c r="AQ23" i="10"/>
  <c r="AL34" i="10"/>
  <c r="AL36" i="10"/>
  <c r="AL38" i="10"/>
  <c r="AL40" i="10"/>
  <c r="AL42" i="10"/>
  <c r="AL44" i="10"/>
  <c r="AL50" i="10"/>
  <c r="AL52" i="10"/>
  <c r="AL54" i="10"/>
  <c r="AL56" i="10"/>
  <c r="AL62" i="10"/>
  <c r="AL64" i="10"/>
  <c r="AL66" i="10"/>
  <c r="AL68" i="10"/>
  <c r="AL26" i="10"/>
  <c r="AI46" i="10"/>
  <c r="AC18" i="10"/>
  <c r="AC19" i="10"/>
  <c r="AC21" i="10"/>
  <c r="AC23" i="10"/>
  <c r="AC25" i="10"/>
  <c r="AB33" i="10"/>
  <c r="AB35" i="10"/>
  <c r="AB37" i="10"/>
  <c r="AB39" i="10"/>
  <c r="AB41" i="10"/>
  <c r="AB43" i="10"/>
  <c r="AB51" i="10"/>
  <c r="AB53" i="10"/>
  <c r="AB55" i="10"/>
  <c r="AB57" i="10"/>
  <c r="AB63" i="10"/>
  <c r="AB65" i="10"/>
  <c r="AM16" i="10"/>
  <c r="AB17" i="10"/>
  <c r="AB24" i="10"/>
  <c r="AL17" i="10"/>
  <c r="AL20" i="10"/>
  <c r="AL24" i="10"/>
  <c r="AM25" i="10"/>
  <c r="AO16" i="10"/>
  <c r="CI28" i="10"/>
  <c r="CI9" i="10" s="1"/>
  <c r="CL19" i="10"/>
  <c r="CM20" i="10"/>
  <c r="CL21" i="10"/>
  <c r="CM22" i="10"/>
  <c r="CL23" i="10"/>
  <c r="CM24" i="10"/>
  <c r="CL25" i="10"/>
  <c r="CW17" i="10"/>
  <c r="CQ28" i="10"/>
  <c r="CQ9" i="10" s="1"/>
  <c r="CS28" i="10"/>
  <c r="CW28" i="10" s="1"/>
  <c r="CW20" i="10"/>
  <c r="CW22" i="10"/>
  <c r="CW24" i="10"/>
  <c r="AL18" i="10"/>
  <c r="AL21" i="10"/>
  <c r="CE25" i="10"/>
  <c r="BR16" i="10"/>
  <c r="BP17" i="10"/>
  <c r="BU17" i="10"/>
  <c r="BR18" i="10"/>
  <c r="BR19" i="10"/>
  <c r="BP20" i="10"/>
  <c r="BU20" i="10"/>
  <c r="BR21" i="10"/>
  <c r="BQ22" i="10"/>
  <c r="BU22" i="10"/>
  <c r="BR23" i="10"/>
  <c r="BP24" i="10"/>
  <c r="BU24" i="10"/>
  <c r="BR26" i="10"/>
  <c r="BU26" i="10"/>
  <c r="BS31" i="10"/>
  <c r="BP32" i="10"/>
  <c r="BS32" i="10"/>
  <c r="BR33" i="10"/>
  <c r="BR34" i="10"/>
  <c r="BU34" i="10"/>
  <c r="BS35" i="10"/>
  <c r="BP36" i="10"/>
  <c r="BS36" i="10"/>
  <c r="BR37" i="10"/>
  <c r="BR38" i="10"/>
  <c r="BU38" i="10"/>
  <c r="BS39" i="10"/>
  <c r="BP40" i="10"/>
  <c r="BS40" i="10"/>
  <c r="BR41" i="10"/>
  <c r="BR42" i="10"/>
  <c r="BU42" i="10"/>
  <c r="BS43" i="10"/>
  <c r="BP44" i="10"/>
  <c r="BS44" i="10"/>
  <c r="BR49" i="10"/>
  <c r="BR50" i="10"/>
  <c r="BU50" i="10"/>
  <c r="BS51" i="10"/>
  <c r="BP52" i="10"/>
  <c r="BS52" i="10"/>
  <c r="BR53" i="10"/>
  <c r="BR54" i="10"/>
  <c r="BU54" i="10"/>
  <c r="BS55" i="10"/>
  <c r="BP56" i="10"/>
  <c r="BS56" i="10"/>
  <c r="BR57" i="10"/>
  <c r="BR62" i="10"/>
  <c r="BU62" i="10"/>
  <c r="BS63" i="10"/>
  <c r="BP64" i="10"/>
  <c r="BS64" i="10"/>
  <c r="BR65" i="10"/>
  <c r="BR66" i="10"/>
  <c r="BU66" i="10"/>
  <c r="BS67" i="10"/>
  <c r="BP68" i="10"/>
  <c r="BS68" i="10"/>
  <c r="CC18" i="10"/>
  <c r="CC19" i="10"/>
  <c r="CC21" i="10"/>
  <c r="CC23" i="10"/>
  <c r="CE16" i="10"/>
  <c r="CB25" i="10"/>
  <c r="BZ25" i="10"/>
  <c r="BQ16" i="10"/>
  <c r="BQ17" i="10"/>
  <c r="BQ20" i="10"/>
  <c r="BP22" i="10"/>
  <c r="BQ24" i="10"/>
  <c r="BQ26" i="10"/>
  <c r="BQ32" i="10"/>
  <c r="BQ34" i="10"/>
  <c r="BQ36" i="10"/>
  <c r="BQ38" i="10"/>
  <c r="BQ40" i="10"/>
  <c r="BQ42" i="10"/>
  <c r="BQ44" i="10"/>
  <c r="BQ50" i="10"/>
  <c r="BQ52" i="10"/>
  <c r="BQ54" i="10"/>
  <c r="BQ56" i="10"/>
  <c r="BQ62" i="10"/>
  <c r="BQ64" i="10"/>
  <c r="BQ66" i="10"/>
  <c r="BQ68" i="10"/>
  <c r="CA18" i="10"/>
  <c r="BZ19" i="10"/>
  <c r="CA21" i="10"/>
  <c r="BZ23" i="10"/>
  <c r="CA25" i="10"/>
  <c r="O70" i="10"/>
  <c r="O59" i="10"/>
  <c r="Y28" i="10"/>
  <c r="Y9" i="10" s="1"/>
  <c r="Y46" i="10"/>
  <c r="Y12" i="10" s="1"/>
  <c r="Y59" i="10"/>
  <c r="Y11" i="10" s="1"/>
  <c r="Z46" i="10"/>
  <c r="Z12" i="10" s="1"/>
  <c r="Z59" i="10"/>
  <c r="Z11" i="10" s="1"/>
  <c r="AB20" i="10"/>
  <c r="AB32" i="10"/>
  <c r="AL19" i="10"/>
  <c r="AL23" i="10"/>
  <c r="AO19" i="10"/>
  <c r="AO23" i="10"/>
  <c r="AJ59" i="10"/>
  <c r="AJ11" i="10" s="1"/>
  <c r="AI70" i="10"/>
  <c r="AI10" i="10" s="1"/>
  <c r="AK70" i="10"/>
  <c r="AX16" i="10"/>
  <c r="AY17" i="10"/>
  <c r="AY20" i="10"/>
  <c r="AY22" i="10"/>
  <c r="AY24" i="10"/>
  <c r="AS46" i="10"/>
  <c r="AS12" i="10" s="1"/>
  <c r="AU46" i="10"/>
  <c r="AU12" i="10" s="1"/>
  <c r="AS59" i="10"/>
  <c r="AS11" i="10" s="1"/>
  <c r="AU59" i="10"/>
  <c r="BA59" i="10" s="1"/>
  <c r="AT70" i="10"/>
  <c r="AT10" i="10" s="1"/>
  <c r="BC28" i="10"/>
  <c r="BC9" i="10" s="1"/>
  <c r="BI18" i="10"/>
  <c r="BI19" i="10"/>
  <c r="BI21" i="10"/>
  <c r="BI23" i="10"/>
  <c r="BD59" i="10"/>
  <c r="BD11" i="10" s="1"/>
  <c r="BC59" i="10"/>
  <c r="BC11" i="10" s="1"/>
  <c r="BE59" i="10"/>
  <c r="BC70" i="10"/>
  <c r="BC10" i="10" s="1"/>
  <c r="BE70" i="10"/>
  <c r="BE10" i="10" s="1"/>
  <c r="AM26" i="10"/>
  <c r="AB34" i="10"/>
  <c r="AB36" i="10"/>
  <c r="AB38" i="10"/>
  <c r="AB40" i="10"/>
  <c r="AB42" i="10"/>
  <c r="AB44" i="10"/>
  <c r="AB50" i="10"/>
  <c r="AB52" i="10"/>
  <c r="AB54" i="10"/>
  <c r="AB56" i="10"/>
  <c r="AB62" i="10"/>
  <c r="AB64" i="10"/>
  <c r="AB66" i="10"/>
  <c r="AE68" i="10"/>
  <c r="AM18" i="10"/>
  <c r="AM21" i="10"/>
  <c r="AN22" i="10"/>
  <c r="BN46" i="10"/>
  <c r="BN12" i="10" s="1"/>
  <c r="BN59" i="10"/>
  <c r="BN11" i="10" s="1"/>
  <c r="BN70" i="10"/>
  <c r="BN10" i="10" s="1"/>
  <c r="AL25" i="10"/>
  <c r="AC17" i="10"/>
  <c r="AC20" i="10"/>
  <c r="AB22" i="10"/>
  <c r="AC24" i="10"/>
  <c r="AB26" i="10"/>
  <c r="AC32" i="10"/>
  <c r="AC34" i="10"/>
  <c r="AC36" i="10"/>
  <c r="AC38" i="10"/>
  <c r="AC40" i="10"/>
  <c r="AC42" i="10"/>
  <c r="AC44" i="10"/>
  <c r="AC50" i="10"/>
  <c r="AC52" i="10"/>
  <c r="AC54" i="10"/>
  <c r="AC56" i="10"/>
  <c r="AC64" i="10"/>
  <c r="AC66" i="10"/>
  <c r="AE17" i="10"/>
  <c r="AE20" i="10"/>
  <c r="AD22" i="10"/>
  <c r="AE24" i="10"/>
  <c r="AD26" i="10"/>
  <c r="AE32" i="10"/>
  <c r="AD62" i="10"/>
  <c r="AD68" i="10"/>
  <c r="CE12" i="10"/>
  <c r="AM19" i="10"/>
  <c r="AM23" i="10"/>
  <c r="AA46" i="10"/>
  <c r="AG46" i="10" s="1"/>
  <c r="AN19" i="10"/>
  <c r="AN23" i="10"/>
  <c r="Z28" i="10"/>
  <c r="Z9" i="10" s="1"/>
  <c r="Y70" i="10"/>
  <c r="Y10" i="10" s="1"/>
  <c r="AB68" i="10"/>
  <c r="AC68" i="10"/>
  <c r="AE34" i="10"/>
  <c r="AD34" i="10"/>
  <c r="AE36" i="10"/>
  <c r="AD36" i="10"/>
  <c r="AE38" i="10"/>
  <c r="AD38" i="10"/>
  <c r="AE40" i="10"/>
  <c r="AD40" i="10"/>
  <c r="AE42" i="10"/>
  <c r="AD42" i="10"/>
  <c r="AE44" i="10"/>
  <c r="AD44" i="10"/>
  <c r="AE50" i="10"/>
  <c r="AD50" i="10"/>
  <c r="AE52" i="10"/>
  <c r="AD52" i="10"/>
  <c r="AE54" i="10"/>
  <c r="AD54" i="10"/>
  <c r="AE56" i="10"/>
  <c r="AD56" i="10"/>
  <c r="AE64" i="10"/>
  <c r="AD64" i="10"/>
  <c r="AE66" i="10"/>
  <c r="AD66" i="10"/>
  <c r="AC26" i="10"/>
  <c r="AD24" i="10"/>
  <c r="AC22" i="10"/>
  <c r="AD20" i="10"/>
  <c r="AD17" i="10"/>
  <c r="AD32" i="10"/>
  <c r="AI28" i="10"/>
  <c r="AI9" i="10" s="1"/>
  <c r="AL16" i="10"/>
  <c r="AA70" i="10"/>
  <c r="AA10" i="10" s="1"/>
  <c r="AG63" i="10"/>
  <c r="AO17" i="10"/>
  <c r="AN17" i="10"/>
  <c r="AN18" i="10"/>
  <c r="AO18" i="10"/>
  <c r="AO20" i="10"/>
  <c r="AN20" i="10"/>
  <c r="AN21" i="10"/>
  <c r="AO21" i="10"/>
  <c r="AO22" i="10"/>
  <c r="AQ22" i="10"/>
  <c r="AL22" i="10"/>
  <c r="AO24" i="10"/>
  <c r="AN24" i="10"/>
  <c r="AI59" i="10"/>
  <c r="AI11" i="10" s="1"/>
  <c r="AK59" i="10"/>
  <c r="AJ70" i="10"/>
  <c r="AS28" i="10"/>
  <c r="AS9" i="10" s="1"/>
  <c r="AT28" i="10"/>
  <c r="AT9" i="10" s="1"/>
  <c r="AT46" i="10"/>
  <c r="AT12" i="10" s="1"/>
  <c r="AT59" i="10"/>
  <c r="AS70" i="10"/>
  <c r="AS10" i="10" s="1"/>
  <c r="AU70" i="10"/>
  <c r="BA70" i="10" s="1"/>
  <c r="BC46" i="10"/>
  <c r="BC12" i="10" s="1"/>
  <c r="BE46" i="10"/>
  <c r="BE12" i="10" s="1"/>
  <c r="BD70" i="10"/>
  <c r="BD10" i="10" s="1"/>
  <c r="BY28" i="10"/>
  <c r="CE28" i="10" s="1"/>
  <c r="BD28" i="10"/>
  <c r="BD9" i="10" s="1"/>
  <c r="BM46" i="10"/>
  <c r="BM12" i="10" s="1"/>
  <c r="BO46" i="10"/>
  <c r="BM59" i="10"/>
  <c r="BM11" i="10" s="1"/>
  <c r="BO59" i="10"/>
  <c r="BO11" i="10" s="1"/>
  <c r="BM70" i="10"/>
  <c r="BM10" i="10" s="1"/>
  <c r="BO70" i="10"/>
  <c r="BO10" i="10" s="1"/>
  <c r="AB16" i="10"/>
  <c r="AD31" i="10"/>
  <c r="AD49" i="10"/>
  <c r="Z70" i="10"/>
  <c r="Z10" i="10" s="1"/>
  <c r="AC16" i="10"/>
  <c r="AE16" i="10"/>
  <c r="AB31" i="10"/>
  <c r="AB49" i="10"/>
  <c r="AC62" i="10"/>
  <c r="AE62" i="10"/>
  <c r="AB25" i="10"/>
  <c r="AB23" i="10"/>
  <c r="AB21" i="10"/>
  <c r="AB19" i="10"/>
  <c r="AA28" i="10"/>
  <c r="AA9" i="10" s="1"/>
  <c r="AE33" i="10"/>
  <c r="AE35" i="10"/>
  <c r="AE37" i="10"/>
  <c r="AE39" i="10"/>
  <c r="AE41" i="10"/>
  <c r="AE43" i="10"/>
  <c r="AE49" i="10"/>
  <c r="AE51" i="10"/>
  <c r="AE53" i="10"/>
  <c r="AE55" i="10"/>
  <c r="AE57" i="10"/>
  <c r="AE65" i="10"/>
  <c r="AE67" i="10"/>
  <c r="AK28" i="10"/>
  <c r="BK59" i="10"/>
  <c r="AD16" i="10"/>
  <c r="AA59" i="10"/>
  <c r="AJ28" i="10"/>
  <c r="AU28" i="10"/>
  <c r="BE28" i="10"/>
  <c r="BE9" i="10" s="1"/>
  <c r="BR17" i="10"/>
  <c r="BM28" i="10"/>
  <c r="BM9" i="10" s="1"/>
  <c r="BS18" i="10"/>
  <c r="BS19" i="10"/>
  <c r="BR20" i="10"/>
  <c r="BS21" i="10"/>
  <c r="BR22" i="10"/>
  <c r="BS23" i="10"/>
  <c r="BR24" i="10"/>
  <c r="BS25" i="10"/>
  <c r="BW28" i="10"/>
  <c r="BW9" i="10" s="1"/>
  <c r="CC17" i="10"/>
  <c r="BX28" i="10"/>
  <c r="BX9" i="10" s="1"/>
  <c r="CB19" i="10"/>
  <c r="CC20" i="10"/>
  <c r="CB21" i="10"/>
  <c r="CC22" i="10"/>
  <c r="CB23" i="10"/>
  <c r="CC24" i="10"/>
  <c r="CU25" i="10"/>
  <c r="CT18" i="10"/>
  <c r="CV18" i="10"/>
  <c r="CY18" i="10"/>
  <c r="CT19" i="10"/>
  <c r="CV19" i="10"/>
  <c r="CT21" i="10"/>
  <c r="CV21" i="10"/>
  <c r="CT23" i="10"/>
  <c r="CV23" i="10"/>
  <c r="CW59" i="10"/>
  <c r="CM25" i="10"/>
  <c r="CH28" i="10"/>
  <c r="CH9" i="10" s="1"/>
  <c r="CK17" i="10"/>
  <c r="CM17" i="10"/>
  <c r="CK20" i="10"/>
  <c r="CK22" i="10"/>
  <c r="CK24" i="10"/>
  <c r="CM16" i="10"/>
  <c r="CC25" i="10"/>
  <c r="CA17" i="10"/>
  <c r="CB18" i="10"/>
  <c r="CA20" i="10"/>
  <c r="CA22" i="10"/>
  <c r="CA24" i="10"/>
  <c r="BZ70" i="10"/>
  <c r="BP25" i="10"/>
  <c r="BR25" i="10"/>
  <c r="BU25" i="10"/>
  <c r="BO28" i="10"/>
  <c r="BU28" i="10" s="1"/>
  <c r="BQ18" i="10"/>
  <c r="BQ19" i="10"/>
  <c r="BQ21" i="10"/>
  <c r="BQ23" i="10"/>
  <c r="BQ25" i="10"/>
  <c r="BN28" i="10"/>
  <c r="BN9" i="10" s="1"/>
  <c r="CA16" i="10"/>
  <c r="CC16" i="10"/>
  <c r="BS16" i="10"/>
  <c r="BI16" i="10"/>
  <c r="CV59" i="10"/>
  <c r="CR13" i="10"/>
  <c r="CW46" i="10"/>
  <c r="CG13" i="10"/>
  <c r="BH25" i="10"/>
  <c r="BF17" i="10"/>
  <c r="BH17" i="10"/>
  <c r="BF20" i="10"/>
  <c r="BH20" i="10"/>
  <c r="BF22" i="10"/>
  <c r="BH22" i="10"/>
  <c r="BF24" i="10"/>
  <c r="BH24" i="10"/>
  <c r="AW25" i="10"/>
  <c r="AV18" i="10"/>
  <c r="AX18" i="10"/>
  <c r="AV19" i="10"/>
  <c r="AX19" i="10"/>
  <c r="AV21" i="10"/>
  <c r="AX21" i="10"/>
  <c r="AV23" i="10"/>
  <c r="AX23" i="10"/>
  <c r="AO25" i="10"/>
  <c r="AM17" i="10"/>
  <c r="AM20" i="10"/>
  <c r="AM22" i="10"/>
  <c r="AM24" i="10"/>
  <c r="AB67" i="10"/>
  <c r="AD67" i="10"/>
  <c r="AG67" i="10"/>
  <c r="AC31" i="10"/>
  <c r="AE31" i="10"/>
  <c r="AC33" i="10"/>
  <c r="AC35" i="10"/>
  <c r="AC37" i="10"/>
  <c r="AC39" i="10"/>
  <c r="AC41" i="10"/>
  <c r="AC43" i="10"/>
  <c r="AC49" i="10"/>
  <c r="AC51" i="10"/>
  <c r="AC53" i="10"/>
  <c r="AC55" i="10"/>
  <c r="AC57" i="10"/>
  <c r="AC63" i="10"/>
  <c r="AE63" i="10"/>
  <c r="AC65" i="10"/>
  <c r="AC67" i="10"/>
  <c r="AG25" i="10"/>
  <c r="AD25" i="10"/>
  <c r="AG23" i="10"/>
  <c r="AD23" i="10"/>
  <c r="AG21" i="10"/>
  <c r="AD21" i="10"/>
  <c r="AG19" i="10"/>
  <c r="AD19" i="10"/>
  <c r="AG18" i="10"/>
  <c r="AD18" i="10"/>
  <c r="AB18" i="10"/>
  <c r="CK70" i="10" l="1"/>
  <c r="CO28" i="10"/>
  <c r="CU28" i="10"/>
  <c r="CI11" i="10"/>
  <c r="CO11" i="10" s="1"/>
  <c r="CL59" i="10"/>
  <c r="CL11" i="10"/>
  <c r="S38" i="10"/>
  <c r="W26" i="10"/>
  <c r="W22" i="10"/>
  <c r="R26" i="10"/>
  <c r="CL46" i="10"/>
  <c r="CC59" i="10"/>
  <c r="CV70" i="10"/>
  <c r="CV28" i="10"/>
  <c r="CK59" i="10"/>
  <c r="CO46" i="10"/>
  <c r="CW70" i="10"/>
  <c r="S18" i="10"/>
  <c r="W62" i="10"/>
  <c r="P12" i="10"/>
  <c r="S55" i="10"/>
  <c r="S39" i="10"/>
  <c r="R66" i="10"/>
  <c r="S50" i="10"/>
  <c r="T42" i="10"/>
  <c r="U54" i="10"/>
  <c r="R62" i="10"/>
  <c r="S42" i="10"/>
  <c r="S34" i="10"/>
  <c r="R22" i="10"/>
  <c r="W54" i="10"/>
  <c r="W38" i="10"/>
  <c r="K33" i="10"/>
  <c r="CO12" i="10"/>
  <c r="CL12" i="10"/>
  <c r="CM12" i="10"/>
  <c r="CK46" i="10"/>
  <c r="CJ59" i="10"/>
  <c r="CJ28" i="10"/>
  <c r="CM46" i="10"/>
  <c r="CM59" i="10"/>
  <c r="CJ46" i="10"/>
  <c r="AD59" i="10"/>
  <c r="S66" i="10"/>
  <c r="R54" i="10"/>
  <c r="R50" i="10"/>
  <c r="R42" i="10"/>
  <c r="R34" i="10"/>
  <c r="I18" i="10"/>
  <c r="R18" i="10"/>
  <c r="J18" i="10"/>
  <c r="R40" i="10"/>
  <c r="T49" i="10"/>
  <c r="J67" i="10"/>
  <c r="CK28" i="10"/>
  <c r="CY28" i="10"/>
  <c r="AU11" i="10"/>
  <c r="BA11" i="10" s="1"/>
  <c r="BH10" i="10"/>
  <c r="K19" i="10"/>
  <c r="U68" i="10"/>
  <c r="U52" i="10"/>
  <c r="T32" i="10"/>
  <c r="CY70" i="10"/>
  <c r="CS10" i="10"/>
  <c r="CY10" i="10" s="1"/>
  <c r="CU70" i="10"/>
  <c r="CU10" i="10"/>
  <c r="CQ13" i="10"/>
  <c r="CT10" i="10"/>
  <c r="AW59" i="10"/>
  <c r="K56" i="10"/>
  <c r="CT70" i="10"/>
  <c r="BF70" i="10"/>
  <c r="BG59" i="10"/>
  <c r="I38" i="10"/>
  <c r="E28" i="10"/>
  <c r="J20" i="10"/>
  <c r="CB70" i="10"/>
  <c r="BR46" i="10"/>
  <c r="BS70" i="10"/>
  <c r="F10" i="10"/>
  <c r="T66" i="10"/>
  <c r="T34" i="10"/>
  <c r="U18" i="10"/>
  <c r="K20" i="10"/>
  <c r="K34" i="10"/>
  <c r="R32" i="10"/>
  <c r="T68" i="10"/>
  <c r="T52" i="10"/>
  <c r="T44" i="10"/>
  <c r="T24" i="10"/>
  <c r="T20" i="10"/>
  <c r="CA12" i="10"/>
  <c r="S67" i="10"/>
  <c r="S31" i="10"/>
  <c r="R64" i="10"/>
  <c r="S56" i="10"/>
  <c r="R44" i="10"/>
  <c r="R36" i="10"/>
  <c r="S24" i="10"/>
  <c r="T55" i="10"/>
  <c r="W68" i="10"/>
  <c r="U64" i="10"/>
  <c r="U56" i="10"/>
  <c r="W52" i="10"/>
  <c r="U44" i="10"/>
  <c r="T40" i="10"/>
  <c r="T36" i="10"/>
  <c r="U24" i="10"/>
  <c r="U20" i="10"/>
  <c r="U17" i="10"/>
  <c r="W32" i="10"/>
  <c r="CK12" i="10"/>
  <c r="CJ12" i="10"/>
  <c r="S68" i="10"/>
  <c r="S64" i="10"/>
  <c r="R56" i="10"/>
  <c r="S52" i="10"/>
  <c r="S44" i="10"/>
  <c r="S40" i="10"/>
  <c r="S36" i="10"/>
  <c r="S20" i="10"/>
  <c r="T37" i="10"/>
  <c r="T64" i="10"/>
  <c r="T56" i="10"/>
  <c r="U40" i="10"/>
  <c r="U36" i="10"/>
  <c r="K51" i="10"/>
  <c r="I67" i="10"/>
  <c r="T23" i="10"/>
  <c r="T19" i="10"/>
  <c r="S32" i="10"/>
  <c r="CC46" i="10"/>
  <c r="BZ46" i="10"/>
  <c r="CB46" i="10"/>
  <c r="CA46" i="10"/>
  <c r="T41" i="10"/>
  <c r="T33" i="10"/>
  <c r="M23" i="10"/>
  <c r="BY11" i="10"/>
  <c r="BI10" i="10"/>
  <c r="CC12" i="10"/>
  <c r="S63" i="10"/>
  <c r="R51" i="10"/>
  <c r="S43" i="10"/>
  <c r="S35" i="10"/>
  <c r="I53" i="10"/>
  <c r="R21" i="10"/>
  <c r="U51" i="10"/>
  <c r="T43" i="10"/>
  <c r="T39" i="10"/>
  <c r="T35" i="10"/>
  <c r="M57" i="10"/>
  <c r="K41" i="10"/>
  <c r="J25" i="10"/>
  <c r="J21" i="10"/>
  <c r="CB59" i="10"/>
  <c r="CA11" i="10"/>
  <c r="CC70" i="10"/>
  <c r="CB12" i="10"/>
  <c r="CA59" i="10"/>
  <c r="BZ11" i="10"/>
  <c r="T65" i="10"/>
  <c r="U57" i="10"/>
  <c r="W19" i="10"/>
  <c r="M38" i="10"/>
  <c r="BZ59" i="10"/>
  <c r="AX46" i="10"/>
  <c r="BQ59" i="10"/>
  <c r="BI70" i="10"/>
  <c r="BS59" i="10"/>
  <c r="CE70" i="10"/>
  <c r="BY10" i="10"/>
  <c r="CA70" i="10"/>
  <c r="R25" i="10"/>
  <c r="R65" i="10"/>
  <c r="S57" i="10"/>
  <c r="R53" i="10"/>
  <c r="R41" i="10"/>
  <c r="S37" i="10"/>
  <c r="R33" i="10"/>
  <c r="I66" i="10"/>
  <c r="U65" i="10"/>
  <c r="T57" i="10"/>
  <c r="W53" i="10"/>
  <c r="U49" i="10"/>
  <c r="U23" i="10"/>
  <c r="K68" i="10"/>
  <c r="K44" i="10"/>
  <c r="M32" i="10"/>
  <c r="J17" i="10"/>
  <c r="W67" i="10"/>
  <c r="U55" i="10"/>
  <c r="W51" i="10"/>
  <c r="T17" i="10"/>
  <c r="K63" i="10"/>
  <c r="J55" i="10"/>
  <c r="J49" i="10"/>
  <c r="K37" i="10"/>
  <c r="G46" i="10"/>
  <c r="M46" i="10" s="1"/>
  <c r="T21" i="10"/>
  <c r="K43" i="10"/>
  <c r="J41" i="10"/>
  <c r="K35" i="10"/>
  <c r="J33" i="10"/>
  <c r="H25" i="10"/>
  <c r="H63" i="10"/>
  <c r="S65" i="10"/>
  <c r="R57" i="10"/>
  <c r="S53" i="10"/>
  <c r="S49" i="10"/>
  <c r="R49" i="10"/>
  <c r="S41" i="10"/>
  <c r="R37" i="10"/>
  <c r="S33" i="10"/>
  <c r="H67" i="10"/>
  <c r="I23" i="10"/>
  <c r="R23" i="10"/>
  <c r="R19" i="10"/>
  <c r="I42" i="10"/>
  <c r="U53" i="10"/>
  <c r="Q59" i="10"/>
  <c r="W59" i="10" s="1"/>
  <c r="U41" i="10"/>
  <c r="U37" i="10"/>
  <c r="U33" i="10"/>
  <c r="M67" i="10"/>
  <c r="J64" i="10"/>
  <c r="K52" i="10"/>
  <c r="AE59" i="10"/>
  <c r="H31" i="10"/>
  <c r="I19" i="10"/>
  <c r="BR70" i="10"/>
  <c r="BG10" i="10"/>
  <c r="F70" i="10"/>
  <c r="Q70" i="10"/>
  <c r="W70" i="10" s="1"/>
  <c r="T31" i="10"/>
  <c r="P70" i="10"/>
  <c r="U62" i="10"/>
  <c r="T50" i="10"/>
  <c r="T38" i="10"/>
  <c r="T26" i="10"/>
  <c r="P28" i="10"/>
  <c r="T22" i="10"/>
  <c r="K24" i="10"/>
  <c r="CO70" i="10"/>
  <c r="CI10" i="10"/>
  <c r="CJ70" i="10"/>
  <c r="CK11" i="10"/>
  <c r="CT28" i="10"/>
  <c r="CS9" i="10"/>
  <c r="CT9" i="10" s="1"/>
  <c r="CL70" i="10"/>
  <c r="CJ11" i="10"/>
  <c r="R67" i="10"/>
  <c r="R63" i="10"/>
  <c r="R55" i="10"/>
  <c r="S51" i="10"/>
  <c r="R43" i="10"/>
  <c r="R39" i="10"/>
  <c r="R35" i="10"/>
  <c r="R31" i="10"/>
  <c r="H65" i="10"/>
  <c r="I57" i="10"/>
  <c r="H39" i="10"/>
  <c r="I25" i="10"/>
  <c r="I21" i="10"/>
  <c r="S21" i="10"/>
  <c r="U67" i="10"/>
  <c r="U63" i="10"/>
  <c r="T63" i="10"/>
  <c r="U43" i="10"/>
  <c r="U39" i="10"/>
  <c r="U35" i="10"/>
  <c r="J65" i="10"/>
  <c r="J57" i="10"/>
  <c r="J53" i="10"/>
  <c r="K49" i="10"/>
  <c r="J39" i="10"/>
  <c r="J31" i="10"/>
  <c r="M25" i="10"/>
  <c r="M21" i="10"/>
  <c r="K21" i="10"/>
  <c r="W21" i="10"/>
  <c r="M26" i="10"/>
  <c r="I65" i="10"/>
  <c r="H57" i="10"/>
  <c r="K55" i="10"/>
  <c r="H53" i="10"/>
  <c r="J51" i="10"/>
  <c r="I49" i="10"/>
  <c r="U31" i="10"/>
  <c r="CS11" i="10"/>
  <c r="CY59" i="10"/>
  <c r="CT59" i="10"/>
  <c r="CU59" i="10"/>
  <c r="CS12" i="10"/>
  <c r="CY46" i="10"/>
  <c r="CU46" i="10"/>
  <c r="CV46" i="10"/>
  <c r="CT46" i="10"/>
  <c r="K18" i="10"/>
  <c r="J62" i="10"/>
  <c r="K42" i="10"/>
  <c r="J34" i="10"/>
  <c r="U25" i="10"/>
  <c r="I54" i="10"/>
  <c r="I34" i="10"/>
  <c r="T25" i="10"/>
  <c r="M68" i="10"/>
  <c r="G70" i="10"/>
  <c r="J56" i="10"/>
  <c r="M52" i="10"/>
  <c r="M44" i="10"/>
  <c r="J40" i="10"/>
  <c r="J36" i="10"/>
  <c r="K32" i="10"/>
  <c r="S25" i="10"/>
  <c r="J42" i="10"/>
  <c r="J23" i="10"/>
  <c r="J19" i="10"/>
  <c r="I24" i="10"/>
  <c r="I20" i="10"/>
  <c r="H43" i="10"/>
  <c r="I39" i="10"/>
  <c r="H35" i="10"/>
  <c r="AY12" i="10"/>
  <c r="AX12" i="10"/>
  <c r="BA12" i="10"/>
  <c r="H68" i="10"/>
  <c r="H56" i="10"/>
  <c r="H52" i="10"/>
  <c r="H44" i="10"/>
  <c r="H40" i="10"/>
  <c r="H36" i="10"/>
  <c r="BA46" i="10"/>
  <c r="AY59" i="10"/>
  <c r="BI59" i="10"/>
  <c r="AV11" i="10"/>
  <c r="AW12" i="10"/>
  <c r="H62" i="10"/>
  <c r="I50" i="10"/>
  <c r="I17" i="10"/>
  <c r="W25" i="10"/>
  <c r="K64" i="10"/>
  <c r="K54" i="10"/>
  <c r="K40" i="10"/>
  <c r="K36" i="10"/>
  <c r="M34" i="10"/>
  <c r="K16" i="10"/>
  <c r="J66" i="10"/>
  <c r="J54" i="10"/>
  <c r="J50" i="10"/>
  <c r="J38" i="10"/>
  <c r="F28" i="10"/>
  <c r="BH28" i="10"/>
  <c r="K50" i="10"/>
  <c r="K38" i="10"/>
  <c r="J22" i="10"/>
  <c r="E70" i="10"/>
  <c r="E46" i="10"/>
  <c r="AV12" i="10"/>
  <c r="AV46" i="10"/>
  <c r="AW11" i="10"/>
  <c r="AV59" i="10"/>
  <c r="AS13" i="10"/>
  <c r="BC13" i="10"/>
  <c r="O46" i="10"/>
  <c r="I43" i="10"/>
  <c r="I35" i="10"/>
  <c r="BF28" i="10"/>
  <c r="O11" i="10"/>
  <c r="E59" i="10"/>
  <c r="I68" i="10"/>
  <c r="I64" i="10"/>
  <c r="I56" i="10"/>
  <c r="I52" i="10"/>
  <c r="I44" i="10"/>
  <c r="I40" i="10"/>
  <c r="I36" i="10"/>
  <c r="I32" i="10"/>
  <c r="H16" i="10"/>
  <c r="H32" i="10"/>
  <c r="H24" i="10"/>
  <c r="J26" i="10"/>
  <c r="AC28" i="10"/>
  <c r="I16" i="10"/>
  <c r="G28" i="10"/>
  <c r="M28" i="10" s="1"/>
  <c r="I55" i="10"/>
  <c r="I51" i="10"/>
  <c r="H49" i="10"/>
  <c r="H41" i="10"/>
  <c r="H37" i="10"/>
  <c r="H33" i="10"/>
  <c r="I26" i="10"/>
  <c r="I22" i="10"/>
  <c r="K65" i="10"/>
  <c r="K53" i="10"/>
  <c r="G59" i="10"/>
  <c r="M59" i="10" s="1"/>
  <c r="M43" i="10"/>
  <c r="M39" i="10"/>
  <c r="M37" i="10"/>
  <c r="M35" i="10"/>
  <c r="M31" i="10"/>
  <c r="J24" i="10"/>
  <c r="M22" i="10"/>
  <c r="K22" i="10"/>
  <c r="Z13" i="10"/>
  <c r="AD46" i="10"/>
  <c r="AO59" i="10"/>
  <c r="BK28" i="10"/>
  <c r="BH46" i="10"/>
  <c r="BI46" i="10"/>
  <c r="AN46" i="10"/>
  <c r="E10" i="10"/>
  <c r="F12" i="10"/>
  <c r="E12" i="10"/>
  <c r="P11" i="10"/>
  <c r="O9" i="10"/>
  <c r="F9" i="10"/>
  <c r="O10" i="10"/>
  <c r="E11" i="10"/>
  <c r="E9" i="10"/>
  <c r="S16" i="10"/>
  <c r="AD10" i="10"/>
  <c r="AB10" i="10"/>
  <c r="AG10" i="10"/>
  <c r="R24" i="10"/>
  <c r="R20" i="10"/>
  <c r="R17" i="10"/>
  <c r="S23" i="10"/>
  <c r="S19" i="10"/>
  <c r="Q46" i="10"/>
  <c r="U32" i="10"/>
  <c r="W24" i="10"/>
  <c r="W20" i="10"/>
  <c r="W17" i="10"/>
  <c r="AE28" i="10"/>
  <c r="AC9" i="10"/>
  <c r="AK12" i="10"/>
  <c r="AQ46" i="10"/>
  <c r="AO46" i="10"/>
  <c r="AC59" i="10"/>
  <c r="I63" i="10"/>
  <c r="H55" i="10"/>
  <c r="H51" i="10"/>
  <c r="I41" i="10"/>
  <c r="I37" i="10"/>
  <c r="I33" i="10"/>
  <c r="I31" i="10"/>
  <c r="H23" i="10"/>
  <c r="H19" i="10"/>
  <c r="H18" i="10"/>
  <c r="H66" i="10"/>
  <c r="H64" i="10"/>
  <c r="I62" i="10"/>
  <c r="H54" i="10"/>
  <c r="H50" i="10"/>
  <c r="H42" i="10"/>
  <c r="H38" i="10"/>
  <c r="H34" i="10"/>
  <c r="H26" i="10"/>
  <c r="H20" i="10"/>
  <c r="H17" i="10"/>
  <c r="J63" i="10"/>
  <c r="K66" i="10"/>
  <c r="K62" i="10"/>
  <c r="M20" i="10"/>
  <c r="M17" i="10"/>
  <c r="J16" i="10"/>
  <c r="Y13" i="10"/>
  <c r="AI12" i="10"/>
  <c r="O12" i="10" s="1"/>
  <c r="AM46" i="10"/>
  <c r="AL46" i="10"/>
  <c r="P46" i="10"/>
  <c r="F59" i="10"/>
  <c r="BR59" i="10"/>
  <c r="BH70" i="10"/>
  <c r="AY46" i="10"/>
  <c r="AW46" i="10"/>
  <c r="P59" i="10"/>
  <c r="F46" i="10"/>
  <c r="BQ10" i="10"/>
  <c r="BU11" i="10"/>
  <c r="BS11" i="10"/>
  <c r="BR11" i="10"/>
  <c r="U46" i="10"/>
  <c r="T16" i="10"/>
  <c r="Q28" i="10"/>
  <c r="R28" i="10" s="1"/>
  <c r="W16" i="10"/>
  <c r="U16" i="10"/>
  <c r="BN13" i="10"/>
  <c r="BX13" i="10"/>
  <c r="BW13" i="10"/>
  <c r="AK10" i="10"/>
  <c r="AQ70" i="10"/>
  <c r="AL70" i="10"/>
  <c r="AM70" i="10"/>
  <c r="BP11" i="10"/>
  <c r="CA28" i="10"/>
  <c r="AD70" i="10"/>
  <c r="BR10" i="10"/>
  <c r="BG70" i="10"/>
  <c r="BK70" i="10"/>
  <c r="BH59" i="10"/>
  <c r="BE11" i="10"/>
  <c r="BI11" i="10" s="1"/>
  <c r="BF59" i="10"/>
  <c r="AE70" i="10"/>
  <c r="AE10" i="10"/>
  <c r="BD13" i="10"/>
  <c r="AD28" i="10"/>
  <c r="AG70" i="10"/>
  <c r="AE46" i="10"/>
  <c r="AA12" i="10"/>
  <c r="AD12" i="10" s="1"/>
  <c r="BP46" i="10"/>
  <c r="BQ11" i="10"/>
  <c r="BQ70" i="10"/>
  <c r="AX70" i="10"/>
  <c r="BQ28" i="10"/>
  <c r="BO9" i="10"/>
  <c r="BR9" i="10" s="1"/>
  <c r="CC28" i="10"/>
  <c r="CL28" i="10"/>
  <c r="BS46" i="10"/>
  <c r="BM13" i="10"/>
  <c r="AY28" i="10"/>
  <c r="BS10" i="10"/>
  <c r="AW70" i="10"/>
  <c r="BI12" i="10"/>
  <c r="BG12" i="10"/>
  <c r="BK9" i="10"/>
  <c r="BH9" i="10"/>
  <c r="BE13" i="10"/>
  <c r="BH13" i="10" s="1"/>
  <c r="AC70" i="10"/>
  <c r="AC10" i="10"/>
  <c r="AG28" i="10"/>
  <c r="AB28" i="10"/>
  <c r="AB70" i="10"/>
  <c r="AC46" i="10"/>
  <c r="AB46" i="10"/>
  <c r="AV70" i="10"/>
  <c r="BP10" i="10"/>
  <c r="BU10" i="10"/>
  <c r="BI28" i="10"/>
  <c r="BG28" i="10"/>
  <c r="BZ28" i="10"/>
  <c r="BY9" i="10"/>
  <c r="BZ9" i="10" s="1"/>
  <c r="CB28" i="10"/>
  <c r="BF46" i="10"/>
  <c r="BK46" i="10"/>
  <c r="BG46" i="10"/>
  <c r="AU10" i="10"/>
  <c r="AY70" i="10"/>
  <c r="AT11" i="10"/>
  <c r="F11" i="10" s="1"/>
  <c r="AX59" i="10"/>
  <c r="AN70" i="10"/>
  <c r="AJ10" i="10"/>
  <c r="P10" i="10" s="1"/>
  <c r="AO70" i="10"/>
  <c r="BG9" i="10"/>
  <c r="BS28" i="10"/>
  <c r="BP28" i="10"/>
  <c r="BU70" i="10"/>
  <c r="BP70" i="10"/>
  <c r="BP59" i="10"/>
  <c r="BU59" i="10"/>
  <c r="BU46" i="10"/>
  <c r="BQ46" i="10"/>
  <c r="BO12" i="10"/>
  <c r="AK11" i="10"/>
  <c r="AQ59" i="10"/>
  <c r="AM59" i="10"/>
  <c r="AL59" i="10"/>
  <c r="AN59" i="10"/>
  <c r="AD9" i="10"/>
  <c r="CM28" i="10"/>
  <c r="AU9" i="10"/>
  <c r="AX28" i="10"/>
  <c r="AV28" i="10"/>
  <c r="BA28" i="10"/>
  <c r="AW28" i="10"/>
  <c r="BH12" i="10"/>
  <c r="BK12" i="10"/>
  <c r="BF12" i="10"/>
  <c r="AA11" i="10"/>
  <c r="AG59" i="10"/>
  <c r="AB59" i="10"/>
  <c r="BF10" i="10"/>
  <c r="BK10" i="10"/>
  <c r="AN28" i="10"/>
  <c r="AJ9" i="10"/>
  <c r="AO28" i="10"/>
  <c r="AK9" i="10"/>
  <c r="AQ28" i="10"/>
  <c r="AM28" i="10"/>
  <c r="AL28" i="10"/>
  <c r="CJ9" i="10"/>
  <c r="CO9" i="10"/>
  <c r="CK9" i="10"/>
  <c r="CH13" i="10"/>
  <c r="CL9" i="10"/>
  <c r="CM9" i="10"/>
  <c r="BR28" i="10"/>
  <c r="BI9" i="10"/>
  <c r="BF9" i="10"/>
  <c r="AE9" i="10"/>
  <c r="AG9" i="10"/>
  <c r="AB9" i="10"/>
  <c r="BI13" i="10"/>
  <c r="CM11" i="10" l="1"/>
  <c r="CU9" i="10"/>
  <c r="Q10" i="10"/>
  <c r="T10" i="10" s="1"/>
  <c r="CW10" i="10"/>
  <c r="CV10" i="10"/>
  <c r="AA13" i="10"/>
  <c r="J70" i="10"/>
  <c r="T59" i="10"/>
  <c r="I46" i="10"/>
  <c r="Q11" i="10"/>
  <c r="U11" i="10" s="1"/>
  <c r="T70" i="10"/>
  <c r="Q12" i="10"/>
  <c r="CE11" i="10"/>
  <c r="CB11" i="10"/>
  <c r="CC9" i="10"/>
  <c r="CA9" i="10"/>
  <c r="BO13" i="10"/>
  <c r="BQ13" i="10" s="1"/>
  <c r="M70" i="10"/>
  <c r="CC11" i="10"/>
  <c r="H46" i="10"/>
  <c r="S59" i="10"/>
  <c r="J46" i="10"/>
  <c r="H28" i="10"/>
  <c r="CE10" i="10"/>
  <c r="CA10" i="10"/>
  <c r="CB10" i="10"/>
  <c r="BZ10" i="10"/>
  <c r="CC10" i="10"/>
  <c r="AE12" i="10"/>
  <c r="S70" i="10"/>
  <c r="J28" i="10"/>
  <c r="U70" i="10"/>
  <c r="AB13" i="10"/>
  <c r="S28" i="10"/>
  <c r="R70" i="10"/>
  <c r="R59" i="10"/>
  <c r="R46" i="10"/>
  <c r="CS13" i="10"/>
  <c r="CW13" i="10" s="1"/>
  <c r="K28" i="10"/>
  <c r="CO10" i="10"/>
  <c r="CM10" i="10"/>
  <c r="CL10" i="10"/>
  <c r="CK10" i="10"/>
  <c r="CJ10" i="10"/>
  <c r="CW9" i="10"/>
  <c r="CV9" i="10"/>
  <c r="CY9" i="10"/>
  <c r="G10" i="10"/>
  <c r="H10" i="10" s="1"/>
  <c r="I70" i="10"/>
  <c r="CW12" i="10"/>
  <c r="CY12" i="10"/>
  <c r="CT12" i="10"/>
  <c r="CV12" i="10"/>
  <c r="CU12" i="10"/>
  <c r="CW11" i="10"/>
  <c r="CV11" i="10"/>
  <c r="CT11" i="10"/>
  <c r="CY11" i="10"/>
  <c r="CU11" i="10"/>
  <c r="CI13" i="10"/>
  <c r="K59" i="10"/>
  <c r="H70" i="10"/>
  <c r="I59" i="10"/>
  <c r="K70" i="10"/>
  <c r="J59" i="10"/>
  <c r="Q9" i="10"/>
  <c r="R9" i="10" s="1"/>
  <c r="I28" i="10"/>
  <c r="H59" i="10"/>
  <c r="AI13" i="10"/>
  <c r="E13" i="10"/>
  <c r="AJ13" i="10"/>
  <c r="P9" i="10"/>
  <c r="P13" i="10" s="1"/>
  <c r="AE13" i="10"/>
  <c r="G11" i="10"/>
  <c r="J11" i="10" s="1"/>
  <c r="AG12" i="10"/>
  <c r="G12" i="10"/>
  <c r="M12" i="10" s="1"/>
  <c r="G9" i="10"/>
  <c r="M9" i="10" s="1"/>
  <c r="F13" i="10"/>
  <c r="U59" i="10"/>
  <c r="T46" i="10"/>
  <c r="W46" i="10"/>
  <c r="S46" i="10"/>
  <c r="AC12" i="10"/>
  <c r="AB12" i="10"/>
  <c r="AQ12" i="10"/>
  <c r="AO12" i="10"/>
  <c r="AN12" i="10"/>
  <c r="K46" i="10"/>
  <c r="O13" i="10"/>
  <c r="AM12" i="10"/>
  <c r="AL12" i="10"/>
  <c r="W10" i="10"/>
  <c r="CB9" i="10"/>
  <c r="U28" i="10"/>
  <c r="T28" i="10"/>
  <c r="W28" i="10"/>
  <c r="AQ10" i="10"/>
  <c r="AM10" i="10"/>
  <c r="AL10" i="10"/>
  <c r="BK11" i="10"/>
  <c r="BG11" i="10"/>
  <c r="BH11" i="10"/>
  <c r="BF11" i="10"/>
  <c r="BQ9" i="10"/>
  <c r="BP9" i="10"/>
  <c r="BR13" i="10"/>
  <c r="BG13" i="10"/>
  <c r="BS9" i="10"/>
  <c r="BU9" i="10"/>
  <c r="CE9" i="10"/>
  <c r="BY13" i="10"/>
  <c r="BK13" i="10"/>
  <c r="BF13" i="10"/>
  <c r="AQ11" i="10"/>
  <c r="AL11" i="10"/>
  <c r="AM11" i="10"/>
  <c r="AN11" i="10"/>
  <c r="AO11" i="10"/>
  <c r="AO10" i="10"/>
  <c r="AN10" i="10"/>
  <c r="BU12" i="10"/>
  <c r="BQ12" i="10"/>
  <c r="BP12" i="10"/>
  <c r="BS12" i="10"/>
  <c r="BR12" i="10"/>
  <c r="AX11" i="10"/>
  <c r="AY11" i="10"/>
  <c r="AT13" i="10"/>
  <c r="BA10" i="10"/>
  <c r="AY10" i="10"/>
  <c r="AX10" i="10"/>
  <c r="AW10" i="10"/>
  <c r="AV10" i="10"/>
  <c r="AD11" i="10"/>
  <c r="AE11" i="10"/>
  <c r="AG11" i="10"/>
  <c r="AB11" i="10"/>
  <c r="AC11" i="10"/>
  <c r="AV9" i="10"/>
  <c r="AU13" i="10"/>
  <c r="AY9" i="10"/>
  <c r="AW9" i="10"/>
  <c r="AX9" i="10"/>
  <c r="BA9" i="10"/>
  <c r="AK13" i="10"/>
  <c r="AM9" i="10"/>
  <c r="AQ9" i="10"/>
  <c r="AL9" i="10"/>
  <c r="AO9" i="10"/>
  <c r="AN9" i="10"/>
  <c r="AO13" i="10"/>
  <c r="BS13" i="10"/>
  <c r="AC13" i="10"/>
  <c r="R10" i="10" l="1"/>
  <c r="U10" i="10"/>
  <c r="S10" i="10"/>
  <c r="T11" i="10"/>
  <c r="W11" i="10"/>
  <c r="S11" i="10"/>
  <c r="R11" i="10"/>
  <c r="BU13" i="10"/>
  <c r="BP13" i="10"/>
  <c r="CT13" i="10"/>
  <c r="J10" i="10"/>
  <c r="AD13" i="10"/>
  <c r="AG13" i="10"/>
  <c r="H9" i="10"/>
  <c r="S9" i="10"/>
  <c r="M11" i="10"/>
  <c r="I10" i="10"/>
  <c r="M10" i="10"/>
  <c r="K10" i="10"/>
  <c r="CV13" i="10"/>
  <c r="CU13" i="10"/>
  <c r="CY13" i="10"/>
  <c r="J9" i="10"/>
  <c r="CK13" i="10"/>
  <c r="CO13" i="10"/>
  <c r="CM13" i="10"/>
  <c r="CL13" i="10"/>
  <c r="CJ13" i="10"/>
  <c r="I9" i="10"/>
  <c r="K9" i="10"/>
  <c r="G13" i="10"/>
  <c r="I13" i="10" s="1"/>
  <c r="K11" i="10"/>
  <c r="K12" i="10"/>
  <c r="H12" i="10"/>
  <c r="I12" i="10"/>
  <c r="J12" i="10"/>
  <c r="U12" i="10"/>
  <c r="W12" i="10"/>
  <c r="T12" i="10"/>
  <c r="S12" i="10"/>
  <c r="R12" i="10"/>
  <c r="I11" i="10"/>
  <c r="H11" i="10"/>
  <c r="U9" i="10"/>
  <c r="T9" i="10"/>
  <c r="W9" i="10"/>
  <c r="Q13" i="10"/>
  <c r="S13" i="10" s="1"/>
  <c r="CC13" i="10"/>
  <c r="BZ13" i="10"/>
  <c r="CB13" i="10"/>
  <c r="CA13" i="10"/>
  <c r="CE13" i="10"/>
  <c r="AL13" i="10"/>
  <c r="AM13" i="10"/>
  <c r="AQ13" i="10"/>
  <c r="AN13" i="10"/>
  <c r="AW13" i="10"/>
  <c r="BA13" i="10"/>
  <c r="AV13" i="10"/>
  <c r="AX13" i="10"/>
  <c r="AY13" i="10"/>
  <c r="J13" i="10" l="1"/>
  <c r="K13" i="10"/>
  <c r="M13" i="10"/>
  <c r="H13" i="10"/>
  <c r="R13" i="10"/>
  <c r="U13" i="10"/>
  <c r="T13" i="10"/>
  <c r="W13" i="10"/>
  <c r="DM61" i="10"/>
  <c r="DM30" i="10"/>
  <c r="EG48" i="10"/>
  <c r="EG15" i="10"/>
  <c r="DM8" i="10"/>
  <c r="CI8" i="10"/>
  <c r="BY61" i="10"/>
  <c r="BY48" i="10"/>
  <c r="BY30" i="10"/>
  <c r="BY15" i="10"/>
  <c r="BY8" i="10"/>
  <c r="EG61" i="10"/>
  <c r="DW8" i="10"/>
  <c r="DM48" i="10"/>
  <c r="CI61" i="10"/>
  <c r="CS48" i="10"/>
  <c r="CS15" i="10"/>
  <c r="EG30" i="10"/>
  <c r="EG8" i="10"/>
  <c r="DM15" i="10"/>
  <c r="CS61" i="10"/>
  <c r="CS30" i="10"/>
  <c r="CS8" i="10"/>
  <c r="EE61" i="10"/>
  <c r="EE30" i="10"/>
  <c r="DU8" i="10"/>
  <c r="EE8" i="10"/>
  <c r="DK48" i="10"/>
  <c r="DK15" i="10"/>
  <c r="CG61" i="10"/>
  <c r="CQ61" i="10"/>
  <c r="CQ48" i="10"/>
  <c r="CQ30" i="10"/>
  <c r="CQ15" i="10"/>
  <c r="CQ8" i="10"/>
  <c r="DK30" i="10"/>
  <c r="EE48" i="10"/>
  <c r="DK8" i="10"/>
  <c r="BW61" i="10"/>
  <c r="BW30" i="10"/>
  <c r="BW8" i="10"/>
  <c r="DK61" i="10"/>
  <c r="EE15" i="10"/>
  <c r="CG8" i="10"/>
  <c r="BW48" i="10"/>
  <c r="BW15" i="10"/>
  <c r="AK61" i="10"/>
  <c r="AI61" i="10"/>
  <c r="BE30" i="10"/>
  <c r="BC30" i="10"/>
  <c r="Q30" i="10"/>
  <c r="O30" i="10"/>
  <c r="G15" i="10"/>
  <c r="E15" i="10"/>
  <c r="AK8" i="10"/>
  <c r="AI8" i="10"/>
  <c r="EF8" i="10"/>
  <c r="DL48" i="10"/>
  <c r="DL15" i="10"/>
  <c r="EF61" i="10"/>
  <c r="EF30" i="10"/>
  <c r="DV8" i="10"/>
  <c r="EF15" i="10"/>
  <c r="DL61" i="10"/>
  <c r="DL30" i="10"/>
  <c r="P61" i="10"/>
  <c r="P15" i="10"/>
  <c r="BX61" i="10"/>
  <c r="BX48" i="10"/>
  <c r="AJ48" i="10"/>
  <c r="BX30" i="10"/>
  <c r="BX15" i="10"/>
  <c r="BX8" i="10"/>
  <c r="EF48" i="10"/>
  <c r="DL8" i="10"/>
  <c r="CR61" i="10"/>
  <c r="CR48" i="10"/>
  <c r="CR30" i="10"/>
  <c r="CR15" i="10"/>
  <c r="BD15" i="10"/>
  <c r="CR8" i="10"/>
  <c r="CH61" i="10"/>
  <c r="CH8" i="10"/>
  <c r="E61" i="10"/>
  <c r="BE61" i="10"/>
  <c r="BD48" i="10"/>
  <c r="G48" i="10"/>
  <c r="AI30" i="10"/>
  <c r="AJ15" i="10"/>
  <c r="BE8" i="10"/>
  <c r="BO8" i="10"/>
  <c r="BD8" i="10"/>
  <c r="P8" i="10"/>
  <c r="G61" i="10"/>
  <c r="BC61" i="10"/>
  <c r="P48" i="10"/>
  <c r="E48" i="10"/>
  <c r="AK30" i="10"/>
  <c r="F30" i="10"/>
  <c r="BN8" i="10"/>
  <c r="BC8" i="10"/>
  <c r="O8" i="10"/>
  <c r="Q61" i="10"/>
  <c r="AJ61" i="10"/>
  <c r="BC48" i="10"/>
  <c r="AK48" i="10"/>
  <c r="O48" i="10"/>
  <c r="BD30" i="10"/>
  <c r="P30" i="10"/>
  <c r="E30" i="10"/>
  <c r="BE15" i="10"/>
  <c r="AI15" i="10"/>
  <c r="F15" i="10"/>
  <c r="BC15" i="10"/>
  <c r="Q8" i="10"/>
  <c r="F61" i="10"/>
  <c r="O61" i="10"/>
  <c r="BD61" i="10"/>
  <c r="BE48" i="10"/>
  <c r="AI48" i="10"/>
  <c r="Q48" i="10"/>
  <c r="F48" i="10"/>
  <c r="AJ30" i="10"/>
  <c r="G30" i="10"/>
  <c r="Q15" i="10"/>
  <c r="BM8" i="10"/>
  <c r="AJ8" i="10"/>
  <c r="AK15" i="10"/>
  <c r="O15" i="10"/>
</calcChain>
</file>

<file path=xl/sharedStrings.xml><?xml version="1.0" encoding="utf-8"?>
<sst xmlns="http://schemas.openxmlformats.org/spreadsheetml/2006/main" count="1986" uniqueCount="347">
  <si>
    <t>AP</t>
  </si>
  <si>
    <t>REGIONAL</t>
  </si>
  <si>
    <t>NOMBRE</t>
  </si>
  <si>
    <t>CEDULA</t>
  </si>
  <si>
    <t>SUCURSAL</t>
  </si>
  <si>
    <t>C.O</t>
  </si>
  <si>
    <t>ALVIADES FUENTES JENNY MARIA</t>
  </si>
  <si>
    <t>CENTRO</t>
  </si>
  <si>
    <t>ACEVEDO DIAZ JORGE ANDRES</t>
  </si>
  <si>
    <t>NORTE</t>
  </si>
  <si>
    <t>OBANDO POSADA YENIFER</t>
  </si>
  <si>
    <t>CHARRASQUIEL PEREZ DOMINGA DEL CARMEN</t>
  </si>
  <si>
    <t>PLATA HERRERA JAIR ENRIQUE</t>
  </si>
  <si>
    <t>HURTADO RAMOS LUIS FERNANDO EX</t>
  </si>
  <si>
    <t>OCCIDENTE</t>
  </si>
  <si>
    <t>CERQUERA VALDERRAMA ANAYIBE</t>
  </si>
  <si>
    <t>ARIZA DONADO ALEJANDRO JOSE SA</t>
  </si>
  <si>
    <t>FONTALVO SILVA YURIS DIVINA EX</t>
  </si>
  <si>
    <t>MUNOZ BANDERA ONEIDA SA</t>
  </si>
  <si>
    <t>DELGADO ROJAS CLAUDIA MARCELA</t>
  </si>
  <si>
    <t>SUAREZ SANCHEZ DANY MARYOLY EX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</si>
  <si>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</si>
  <si>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</si>
  <si>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</si>
  <si>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</si>
  <si>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</si>
  <si>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</si>
  <si>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LOPEZ VASQUEZ GUADALUPE EX</t>
  </si>
  <si>
    <t>CARTAGENA AV HEREDIA</t>
  </si>
  <si>
    <t>GARCIA SUAREZ CHRISTIAN ANDRES</t>
  </si>
  <si>
    <t>ARIZA PULIDO YAQUELINE</t>
  </si>
  <si>
    <t>ENERGUAVIARE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</si>
  <si>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</si>
  <si>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</si>
  <si>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</si>
  <si>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</si>
  <si>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</si>
  <si>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MOYANO CLAUDIA JANET EX</t>
  </si>
  <si>
    <t>PINEDA SEQUEDA DOLLYS ESTHER</t>
  </si>
  <si>
    <t>BARACALDO PINEROS HILBA AMPARO</t>
  </si>
  <si>
    <t>SANCHEZ ACEVEDO FANNY</t>
  </si>
  <si>
    <t>GUALDRON CASTILLO NERY</t>
  </si>
  <si>
    <t>SAN GIL EL PUENTE</t>
  </si>
  <si>
    <t>TIRADO TAPIERO LUZ ESTHER</t>
  </si>
  <si>
    <t>VELA BARRERA LUZ MERY</t>
  </si>
  <si>
    <t>MONTANO CAMBINDO FRANCISCO JAVIER EX</t>
  </si>
  <si>
    <t>QUINTANA CAMPUZANO CARLOS ANDRES SA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</si>
  <si>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</si>
  <si>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</si>
  <si>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</si>
  <si>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</si>
  <si>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</si>
  <si>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</si>
  <si>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BOLIVAR LANDINEZ SIMON EDUARDO EX</t>
  </si>
  <si>
    <t>VILLAMIZAR VERA ESLENDY</t>
  </si>
  <si>
    <t>JAIMES OSCAR IVAN</t>
  </si>
  <si>
    <t>CABRERA ANTURI DIANA GISELA</t>
  </si>
  <si>
    <t>CERVANTES MIRANDA SAMIR ARMANDO</t>
  </si>
  <si>
    <t>HERRERA LOPEZ JENIFFER EX</t>
  </si>
  <si>
    <t>ROJAS RAMIREZ ROSA DELIA</t>
  </si>
  <si>
    <t>ALARCON CASTRO HENRRY DE JESUS EX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</si>
  <si>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</si>
  <si>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</si>
  <si>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</si>
  <si>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</si>
  <si>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</si>
  <si>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</si>
  <si>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</si>
  <si>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</si>
  <si>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BECERRA SANCHEZ ANA CAROLINA EX</t>
  </si>
  <si>
    <t>FLORIAN HOYOS LADY GIMENA</t>
  </si>
  <si>
    <t>CAMACHO ARISTIZABAL HILDA MARIA</t>
  </si>
  <si>
    <t>PUERTO WILCHES</t>
  </si>
  <si>
    <t>PEREZ MENDOZA JOHAN JOSEF</t>
  </si>
  <si>
    <t>OLARTE AGREDO YULI (EF)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</si>
  <si>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</si>
  <si>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</si>
  <si>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</si>
  <si>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</si>
  <si>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</si>
  <si>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</si>
  <si>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>VILLAMIZAR ROJAS IRENE</t>
  </si>
  <si>
    <t>PUENTES NIVIA ELIAS</t>
  </si>
  <si>
    <t>GUTIERREZ OQUENDO MILADIS</t>
  </si>
  <si>
    <t>TEHERAN YERENA ELIANA</t>
  </si>
  <si>
    <t>ARDILA BURBANO YURY JIMENA EX</t>
  </si>
  <si>
    <t>VILLARRAGA BELTRAN KENYI YURANI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</si>
  <si>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</si>
  <si>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</si>
  <si>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</si>
  <si>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</si>
  <si>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</si>
  <si>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</si>
  <si>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</si>
  <si>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</si>
  <si>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</si>
  <si>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</si>
  <si>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ORTIZ FRANCO VICTORIA ELENA SA</t>
  </si>
  <si>
    <t>MORALES CABRERA HEERLEN</t>
  </si>
  <si>
    <t>BOTERO GUERRERO MARTHA LUCIA</t>
  </si>
  <si>
    <t>CUENTA IRIARTE MAURICIO</t>
  </si>
  <si>
    <t>ESPITIA GUERRA FRANCIA MARIA</t>
  </si>
  <si>
    <t>ROJAS DUQUE HERNANDO GIOVANNI</t>
  </si>
  <si>
    <t>ARIAS VERA WILMER ISAIAS</t>
  </si>
  <si>
    <t>GUERRERO DIAZ CLAUDIA PATRICIA</t>
  </si>
  <si>
    <t>QUINTERO JOHN MARIO</t>
  </si>
  <si>
    <t>GAMBOA LAVERDE FERNANDO ENRIQUE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</si>
  <si>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</si>
  <si>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</si>
  <si>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</si>
  <si>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</si>
  <si>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</si>
  <si>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</si>
  <si>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</si>
  <si>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</si>
  <si>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</si>
  <si>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RINCON MANRIQUE PAOLA ANDREA</t>
  </si>
  <si>
    <t>FLECHAS RODRIGUEZ KAREN XIMENA SA</t>
  </si>
  <si>
    <t>ORDONEZ LUIS ARMANDO</t>
  </si>
  <si>
    <t>PUENTES PUENTES GABRIELA</t>
  </si>
  <si>
    <t>ZAMORA USECHE JESSEL MILADY SA</t>
  </si>
  <si>
    <t>TRIANA SAAVEDRA IVAN</t>
  </si>
  <si>
    <t>ROMERO LEYTON ALVARO JERSON</t>
  </si>
  <si>
    <t>GOMEZ ORTIZ CARLOS ANDRES</t>
  </si>
  <si>
    <t>YOJAR MENDEZ YEIMY PAOLA</t>
  </si>
  <si>
    <t>SILVA NUNEZ LUISA FERNANDA</t>
  </si>
  <si>
    <t>GRAJALES MORENO EDINSON ALBERTO</t>
  </si>
  <si>
    <t>FLORENCIA MOTOS</t>
  </si>
  <si>
    <t>RESTREPO GOMEZ BLANCA CECILIA</t>
  </si>
  <si>
    <t>GUTIERREZ NAVARRO YENSY LORENA</t>
  </si>
  <si>
    <t>SERNA ZULUAGA LORENA PATRICIA</t>
  </si>
  <si>
    <t>BOHORQUEZ CUELLAR JENY MARIBEL SA</t>
  </si>
  <si>
    <t>PABON MARTINEZ GERMAN EDUARDO SA</t>
  </si>
  <si>
    <t>WILCHES MORENO LEIDI MARIAM</t>
  </si>
  <si>
    <t>SALAZAR AREVALO LUIS RAFAEL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</si>
  <si>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</si>
  <si>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</si>
  <si>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</si>
  <si>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</si>
  <si>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</si>
  <si>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ANIBAL MILLAN ADRIANA ISABEL</t>
  </si>
  <si>
    <t>CAMARGO MEDINA DEISY NAHOMY EX</t>
  </si>
  <si>
    <t>BECERRA AMADO JORGE ARMANDO</t>
  </si>
  <si>
    <t>RUEDA HERNANDEZ KAREN YURLEY</t>
  </si>
  <si>
    <t>SANCHEZ SANABRIA LUIS FERNANDO EX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</si>
  <si>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</si>
  <si>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</si>
  <si>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</si>
  <si>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</si>
  <si>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</si>
  <si>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</si>
  <si>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ORTEGA MORENO MARTHA CECILIA</t>
  </si>
  <si>
    <t>MURILLO OCORO JERFFENSON EX</t>
  </si>
  <si>
    <t>P</t>
  </si>
  <si>
    <t>E</t>
  </si>
  <si>
    <t>ZONAS</t>
  </si>
  <si>
    <t>PRIMAS</t>
  </si>
  <si>
    <t>TOTAL</t>
  </si>
  <si>
    <t xml:space="preserve">TOTAL </t>
  </si>
  <si>
    <t>ZONA ORIENTE</t>
  </si>
  <si>
    <t>ZONA OCCIDENTE</t>
  </si>
  <si>
    <t>ZONA NORTE</t>
  </si>
  <si>
    <t>G.EXTENDIDA ELECTRO</t>
  </si>
  <si>
    <t>G.EXTENDIDA MOTOS</t>
  </si>
  <si>
    <t>CedAsesor</t>
  </si>
  <si>
    <t>OSORIO BALLESTEROS KATERINE EX</t>
  </si>
  <si>
    <t>CUBILLOS PEDRAZA CLAUDIA PATRICIA SA</t>
  </si>
  <si>
    <t>ZULETA MORENO MANUEL FELIPE EX</t>
  </si>
  <si>
    <t>DUSSAN OSORIO OMAIRA ALEJANDRA</t>
  </si>
  <si>
    <t>PADILLA RADA IVONNE MARCELA EX</t>
  </si>
  <si>
    <t>HOYOS CORDOBA DANIA CRISTINA</t>
  </si>
  <si>
    <t>PEREZ ARCINIEGAS DUVAN LEONARDO SA</t>
  </si>
  <si>
    <t>HERAZO MERLANO JULIO ALBERTO EX</t>
  </si>
  <si>
    <t>GUTIERREZ BARRERA YULI KATHERINE EX</t>
  </si>
  <si>
    <t>DUARTE GELVEZ ALEXANDRA EX</t>
  </si>
  <si>
    <t>POSSO MEJIA MARCELA PATRICIA EX</t>
  </si>
  <si>
    <t>BOGOTA CHAPINERO</t>
  </si>
  <si>
    <t>DUITAMA CRA 14</t>
  </si>
  <si>
    <t>FUSAGUSUGA CRA 6</t>
  </si>
  <si>
    <t>GIRARDOT CRA 10</t>
  </si>
  <si>
    <t>IBAGUE ENERTOLIMA</t>
  </si>
  <si>
    <t>SOGAMOSO  CLL 10</t>
  </si>
  <si>
    <t>VILLAVICENCIO CRA 29</t>
  </si>
  <si>
    <t>AGUACHICA CRA 14</t>
  </si>
  <si>
    <t>MONTERIA CRA 2</t>
  </si>
  <si>
    <t>SANTAMARTA CLL 22</t>
  </si>
  <si>
    <t>SINCELEJO DIG 28</t>
  </si>
  <si>
    <t>SUPER RAYCO BQUILLA</t>
  </si>
  <si>
    <t>CALI CLL 10</t>
  </si>
  <si>
    <t>FLORENCIA CLL 16</t>
  </si>
  <si>
    <t>MANIZALES CRA 22</t>
  </si>
  <si>
    <t>NEIVA CRA 5</t>
  </si>
  <si>
    <t>PITALITO CRA 5</t>
  </si>
  <si>
    <t>POPAYAN CLL 6</t>
  </si>
  <si>
    <t>TULUA CLL 26</t>
  </si>
  <si>
    <t>BGA CLL 36</t>
  </si>
  <si>
    <t>BGA CRA 15/37</t>
  </si>
  <si>
    <t>CUCUTA AVENIDA 4</t>
  </si>
  <si>
    <t>PAMPLONA CLL 5</t>
  </si>
  <si>
    <t>SAN ALBERTO CRA 2</t>
  </si>
  <si>
    <t>SUPER RAYCO BARRANCA</t>
  </si>
  <si>
    <t>UNIDADES</t>
  </si>
  <si>
    <t>ATUESTA RONDON ZULEIMA</t>
  </si>
  <si>
    <t>FLOREZ SENA JAIR SA</t>
  </si>
  <si>
    <t>CORDOBA PALACIOS GREGORIO SA</t>
  </si>
  <si>
    <t>%</t>
  </si>
  <si>
    <t>GARANTIA EXTENDIDA ELECTRO</t>
  </si>
  <si>
    <t>GARANTIA EXTENDIDA MOTOS</t>
  </si>
  <si>
    <t>ACCIDENTES PERSONALES</t>
  </si>
  <si>
    <t>2019 MES ANTERIOR</t>
  </si>
  <si>
    <t xml:space="preserve">2019 ACTUAL </t>
  </si>
  <si>
    <t>U</t>
  </si>
  <si>
    <t>TOTAL P</t>
  </si>
  <si>
    <t>TOTAL U</t>
  </si>
  <si>
    <t>INFORME ACUMULADO SEGUROS</t>
  </si>
  <si>
    <t>GRANADA VILLAVICENCI</t>
  </si>
  <si>
    <t>RAYCO VIRTUAL</t>
  </si>
  <si>
    <t>TELEMERCADEO</t>
  </si>
  <si>
    <t>VENTAS EMPRESARIALES</t>
  </si>
  <si>
    <t>SAN GIL EXTERNO</t>
  </si>
  <si>
    <t>VENTAS SEGUROS</t>
  </si>
  <si>
    <t>LIBRANZA EXTERNA</t>
  </si>
  <si>
    <t>COSTA</t>
  </si>
  <si>
    <t>OCCDENTE</t>
  </si>
  <si>
    <t>VENTA NO PRESENCIAL</t>
  </si>
  <si>
    <t>Var. may-19 vs may-18</t>
  </si>
  <si>
    <t>Var. may-19 vs abr-19</t>
  </si>
  <si>
    <t>Ppto</t>
  </si>
  <si>
    <t>% Cump.</t>
  </si>
  <si>
    <t>SEGUROS TOTAL</t>
  </si>
  <si>
    <t>SOAT/ASISTENCIAS</t>
  </si>
  <si>
    <t>INFORME VENTAS POR ASESOR</t>
  </si>
  <si>
    <t>ZONA CENTRO</t>
  </si>
  <si>
    <t>BICICLETAS</t>
  </si>
  <si>
    <t>HOGAR</t>
  </si>
  <si>
    <t>SOAT/ASIST.</t>
  </si>
  <si>
    <t>GE ELECTRO</t>
  </si>
  <si>
    <t>GE MOTOS</t>
  </si>
  <si>
    <t>GRANADA VILLAVICENCIO</t>
  </si>
  <si>
    <t xml:space="preserve"> BGA CRA 15  </t>
  </si>
  <si>
    <t xml:space="preserve"> CUCUTA AV 4a.  </t>
  </si>
  <si>
    <t xml:space="preserve"> MONTERIA  </t>
  </si>
  <si>
    <t xml:space="preserve"> SINCELEJO  </t>
  </si>
  <si>
    <t xml:space="preserve"> SANTA MARTA  </t>
  </si>
  <si>
    <t xml:space="preserve"> BOGOTA  </t>
  </si>
  <si>
    <t xml:space="preserve"> CUCUTA CALLE 13  </t>
  </si>
  <si>
    <t xml:space="preserve"> BGA CLL 36  </t>
  </si>
  <si>
    <t xml:space="preserve"> CALI  </t>
  </si>
  <si>
    <t xml:space="preserve"> TULUA  </t>
  </si>
  <si>
    <t xml:space="preserve"> VILLAVICENCIO  </t>
  </si>
  <si>
    <t xml:space="preserve"> POPAYAN  </t>
  </si>
  <si>
    <t xml:space="preserve"> VALLEDUPAR  </t>
  </si>
  <si>
    <t xml:space="preserve"> SOGAMOSO  </t>
  </si>
  <si>
    <t xml:space="preserve"> SAN ALBERTO  </t>
  </si>
  <si>
    <t xml:space="preserve"> MANIZALES  </t>
  </si>
  <si>
    <t xml:space="preserve"> DUITAMA  </t>
  </si>
  <si>
    <t xml:space="preserve"> PAMPLONA  </t>
  </si>
  <si>
    <t xml:space="preserve"> AGUACHICA  </t>
  </si>
  <si>
    <t xml:space="preserve"> ELECTROHUILA  </t>
  </si>
  <si>
    <t xml:space="preserve"> ENERTOLIMA  </t>
  </si>
  <si>
    <t xml:space="preserve"> PITALITO  </t>
  </si>
  <si>
    <t xml:space="preserve"> GRANADA VILLAVICENCIO  </t>
  </si>
  <si>
    <t xml:space="preserve"> FUSAGASUGA  </t>
  </si>
  <si>
    <t xml:space="preserve"> CARTAGENA AV PEDRO DE HEREDIA  </t>
  </si>
  <si>
    <t xml:space="preserve"> FLORENCIA  </t>
  </si>
  <si>
    <t xml:space="preserve"> FLORENCIA MOTOS  </t>
  </si>
  <si>
    <t xml:space="preserve"> PUERTO WILCHES  </t>
  </si>
  <si>
    <t xml:space="preserve"> SABANA DE TORRES  </t>
  </si>
  <si>
    <t xml:space="preserve"> SUPER RAYCO BARRANQUILLA  </t>
  </si>
  <si>
    <t xml:space="preserve"> RAYCO BARRANCA  </t>
  </si>
  <si>
    <t xml:space="preserve"> SUPER RAYCO TUNJA  </t>
  </si>
  <si>
    <t xml:space="preserve"> SAN GIL EL PUENTE  </t>
  </si>
  <si>
    <t xml:space="preserve"> PASTO  </t>
  </si>
  <si>
    <t xml:space="preserve"> ENERGUAVIARE  </t>
  </si>
  <si>
    <t xml:space="preserve"> VENTAS EMPRESARIALES  </t>
  </si>
  <si>
    <t xml:space="preserve"> SAN GIL EXTERNO  </t>
  </si>
  <si>
    <t xml:space="preserve"> MONTERIA </t>
  </si>
  <si>
    <t xml:space="preserve"> SINCELEJO </t>
  </si>
  <si>
    <t xml:space="preserve"> CALI </t>
  </si>
  <si>
    <t xml:space="preserve"> POPAYAN </t>
  </si>
  <si>
    <t xml:space="preserve"> VALLEDUPAR </t>
  </si>
  <si>
    <t xml:space="preserve"> SAN ALBERTO </t>
  </si>
  <si>
    <t xml:space="preserve"> ELECTROHUILA </t>
  </si>
  <si>
    <t xml:space="preserve"> PITALITO </t>
  </si>
  <si>
    <t xml:space="preserve"> GRANADA VILLAVICENCIO </t>
  </si>
  <si>
    <t xml:space="preserve"> FLORENCIA </t>
  </si>
  <si>
    <t xml:space="preserve"> FLORENCIA MOTOS </t>
  </si>
  <si>
    <t xml:space="preserve"> RAYCO BARRANCA </t>
  </si>
  <si>
    <t xml:space="preserve"> PASTO </t>
  </si>
  <si>
    <t xml:space="preserve"> ENERGUAVIARE </t>
  </si>
  <si>
    <t>GUTIERREZ LOPEZ YILMAR FERNEY SA</t>
  </si>
  <si>
    <t>ALVIS ARIZ JOHON JAIRO SA</t>
  </si>
  <si>
    <t>VARGAS QUINTERO MONICA ROCIO</t>
  </si>
  <si>
    <t>PEREZ RODRIGUEZ CLAUDIA PATRICIA</t>
  </si>
  <si>
    <t>MALDONADO NARANJO YERALDIN HAZBLEIDY</t>
  </si>
  <si>
    <t>PINO OROZCO EDISSON GABRIEL EX</t>
  </si>
  <si>
    <t>TELLO RAMIREZ ANA MIREYA</t>
  </si>
  <si>
    <t>MALDONADO NINO EDITH CRISTINA</t>
  </si>
  <si>
    <t>CAICEDO BECERRA YORLEDIS MARINA EX</t>
  </si>
  <si>
    <t>PINZON DIAZ YURI ALEXANDRA SA</t>
  </si>
  <si>
    <t xml:space="preserve"> RODRIGUEZ R BRAYAN  </t>
  </si>
  <si>
    <t xml:space="preserve">EM SANCHEZ D PEDRO R  </t>
  </si>
  <si>
    <t xml:space="preserve"> VILLAREAL S EDINSON  </t>
  </si>
  <si>
    <t xml:space="preserve"> POLO FERREIRA ERIS Y  </t>
  </si>
  <si>
    <t xml:space="preserve"> OSPITIA TRIBINO JUAN  </t>
  </si>
  <si>
    <t xml:space="preserve"> EM DIAZ RIVAS LUIS C  </t>
  </si>
  <si>
    <t xml:space="preserve"> EM SANTIAGO G LUIS F  </t>
  </si>
  <si>
    <t xml:space="preserve"> EM CARILLO B ENA MIL  </t>
  </si>
  <si>
    <t xml:space="preserve"> EM SANCHEZ S WILLIAM  </t>
  </si>
  <si>
    <t xml:space="preserve"> ISAZA QUINTERO JULIO  </t>
  </si>
  <si>
    <t xml:space="preserve"> SUPER RAYCO BARRANQUILLA </t>
  </si>
  <si>
    <t>AGUACHICA</t>
  </si>
  <si>
    <t>BGACLL36</t>
  </si>
  <si>
    <t>BGACRA15</t>
  </si>
  <si>
    <t>CALI</t>
  </si>
  <si>
    <t>CARTAGENAAVPEDRODEHEREDIA</t>
  </si>
  <si>
    <t>CUCUTAAV4a.</t>
  </si>
  <si>
    <t>CUCUTACALLE13</t>
  </si>
  <si>
    <t>DUITAMA</t>
  </si>
  <si>
    <t>ELECTROHUILA</t>
  </si>
  <si>
    <t>ENERTOLIMA</t>
  </si>
  <si>
    <t>FLORENCIA</t>
  </si>
  <si>
    <t>FLORENCIAMOTOS</t>
  </si>
  <si>
    <t>FUSAGASUGA</t>
  </si>
  <si>
    <t>GRANADAVILLAVICENCIO</t>
  </si>
  <si>
    <t>MONTERIA</t>
  </si>
  <si>
    <t>PAMPLONA</t>
  </si>
  <si>
    <t>PITALITO</t>
  </si>
  <si>
    <t>POPAYAN</t>
  </si>
  <si>
    <t>PUERTOWILCHES</t>
  </si>
  <si>
    <t>RAYCOBARRANCA</t>
  </si>
  <si>
    <t>SABANADETORRES</t>
  </si>
  <si>
    <t>SANALBERTO</t>
  </si>
  <si>
    <t>SANGILELPUENTE</t>
  </si>
  <si>
    <t>SANTAMARTA</t>
  </si>
  <si>
    <t>SOGAMOSO</t>
  </si>
  <si>
    <t>SUPERRAYCOBARRANQUILLA</t>
  </si>
  <si>
    <t>SUPERRAYCOTUNJA</t>
  </si>
  <si>
    <t>VALLEDUPAR</t>
  </si>
  <si>
    <t>VILLAVICENCIO</t>
  </si>
  <si>
    <t>MANIZALES</t>
  </si>
  <si>
    <t>SINCELEJO</t>
  </si>
  <si>
    <t>TULUA</t>
  </si>
  <si>
    <t>Var. jun-19 vs jun-18</t>
  </si>
  <si>
    <t>Var. jun-19 vs may-19</t>
  </si>
  <si>
    <t>Datos en Miles COP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</si>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</sst>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  <numFmt numFmtId="166" formatCode="[$-F800]dddd\,\ mmmm\ dd\,\ yyyy"/>
    <numFmt numFmtId="167" formatCode="_(&quot;$&quot;\ * #,##0,,_);_(&quot;$&quot;\ * \(#,##0,,\);_(&quot;$&quot;\ * &quot;-&quot;??_);_(@_)"/>
    <numFmt numFmtId="168" formatCode="_-* #,##0_-;\-* #,##0_-;_-* &quot;-&quot;??_-;_-@_-"/>
    <numFmt numFmtId="169" formatCode="_-&quot;$&quot;* #,##0,_-;\-&quot;$&quot;* #,##0,_-;_-&quot;$&quot;* &quot;-&quot;??_-;_-@_-"/>
    <numFmt numFmtId="170" formatCode="&quot;$&quot;#,##0,;[Red]\-&quot;$&quot;#,##0,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26"/>
      <color theme="1"/>
      <name val="Calibri"/>
      <family val="2"/>
      <scheme val="minor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rgb="FFFF0000"/>
      <name val="Century Gothic"/>
      <family val="2"/>
    </font>
    <font>
      <b/>
      <sz val="16"/>
      <color theme="1"/>
      <name val="Century Gothic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theme="8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5" fillId="3" borderId="5" xfId="0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0" fillId="2" borderId="0" xfId="1" applyNumberFormat="1" applyFont="1" applyFill="1"/>
    <xf numFmtId="0" fontId="0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5" fillId="3" borderId="5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17" fontId="12" fillId="9" borderId="1" xfId="0" applyNumberFormat="1" applyFont="1" applyFill="1" applyBorder="1" applyAlignment="1">
      <alignment horizontal="center" vertical="center" wrapText="1"/>
    </xf>
    <xf numFmtId="1" fontId="12" fillId="9" borderId="1" xfId="2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1" fillId="6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7" fontId="11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9" fontId="9" fillId="2" borderId="1" xfId="4" applyFont="1" applyFill="1" applyBorder="1" applyAlignment="1">
      <alignment horizontal="center" vertical="center"/>
    </xf>
    <xf numFmtId="9" fontId="9" fillId="2" borderId="0" xfId="4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7" fontId="11" fillId="4" borderId="1" xfId="0" applyNumberFormat="1" applyFont="1" applyFill="1" applyBorder="1" applyAlignment="1">
      <alignment horizontal="center" vertical="center" wrapText="1"/>
    </xf>
    <xf numFmtId="17" fontId="11" fillId="8" borderId="1" xfId="0" applyNumberFormat="1" applyFont="1" applyFill="1" applyBorder="1" applyAlignment="1">
      <alignment horizontal="center" vertical="center" wrapText="1"/>
    </xf>
    <xf numFmtId="17" fontId="11" fillId="7" borderId="1" xfId="0" applyNumberFormat="1" applyFont="1" applyFill="1" applyBorder="1" applyAlignment="1">
      <alignment horizontal="center" vertical="center" wrapText="1"/>
    </xf>
    <xf numFmtId="1" fontId="12" fillId="9" borderId="1" xfId="1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9" fontId="12" fillId="9" borderId="1" xfId="4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1" xfId="0" applyNumberFormat="1" applyBorder="1"/>
    <xf numFmtId="0" fontId="0" fillId="0" borderId="1" xfId="0" applyFont="1" applyBorder="1"/>
    <xf numFmtId="0" fontId="0" fillId="0" borderId="1" xfId="0" applyNumberFormat="1" applyFont="1" applyBorder="1"/>
    <xf numFmtId="0" fontId="0" fillId="0" borderId="0" xfId="0" applyFont="1"/>
    <xf numFmtId="0" fontId="0" fillId="0" borderId="5" xfId="0" applyFont="1" applyBorder="1"/>
    <xf numFmtId="0" fontId="0" fillId="0" borderId="0" xfId="0" applyFont="1" applyBorder="1"/>
    <xf numFmtId="0" fontId="0" fillId="0" borderId="0" xfId="0" applyNumberFormat="1" applyFont="1" applyBorder="1"/>
    <xf numFmtId="0" fontId="0" fillId="0" borderId="0" xfId="0" applyBorder="1"/>
    <xf numFmtId="0" fontId="0" fillId="0" borderId="5" xfId="0" applyBorder="1"/>
    <xf numFmtId="0" fontId="0" fillId="0" borderId="5" xfId="0" applyNumberFormat="1" applyBorder="1"/>
    <xf numFmtId="0" fontId="0" fillId="0" borderId="0" xfId="0" applyNumberFormat="1" applyBorder="1"/>
    <xf numFmtId="9" fontId="9" fillId="2" borderId="0" xfId="4" applyFont="1" applyFill="1" applyAlignment="1">
      <alignment horizontal="left" vertical="center"/>
    </xf>
    <xf numFmtId="9" fontId="12" fillId="9" borderId="1" xfId="4" applyFont="1" applyFill="1" applyBorder="1" applyAlignment="1">
      <alignment horizontal="center" vertical="center" wrapText="1"/>
    </xf>
    <xf numFmtId="9" fontId="11" fillId="6" borderId="1" xfId="4" applyFont="1" applyFill="1" applyBorder="1" applyAlignment="1">
      <alignment horizontal="center" vertical="center" wrapText="1"/>
    </xf>
    <xf numFmtId="9" fontId="11" fillId="4" borderId="1" xfId="4" applyFont="1" applyFill="1" applyBorder="1" applyAlignment="1">
      <alignment horizontal="center" vertical="center" wrapText="1"/>
    </xf>
    <xf numFmtId="9" fontId="11" fillId="8" borderId="1" xfId="4" applyFont="1" applyFill="1" applyBorder="1" applyAlignment="1">
      <alignment horizontal="center" vertical="center" wrapText="1"/>
    </xf>
    <xf numFmtId="9" fontId="11" fillId="7" borderId="1" xfId="4" applyFont="1" applyFill="1" applyBorder="1" applyAlignment="1">
      <alignment horizontal="center" vertical="center" wrapText="1"/>
    </xf>
    <xf numFmtId="9" fontId="9" fillId="2" borderId="0" xfId="4" applyFont="1" applyFill="1" applyAlignment="1">
      <alignment vertical="center"/>
    </xf>
    <xf numFmtId="0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indent="1"/>
    </xf>
    <xf numFmtId="0" fontId="0" fillId="0" borderId="1" xfId="0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167" fontId="9" fillId="2" borderId="0" xfId="1" applyNumberFormat="1" applyFont="1" applyFill="1" applyAlignment="1">
      <alignment horizontal="left" vertical="center"/>
    </xf>
    <xf numFmtId="167" fontId="12" fillId="9" borderId="1" xfId="1" applyNumberFormat="1" applyFont="1" applyFill="1" applyBorder="1" applyAlignment="1">
      <alignment horizontal="center" vertical="center" wrapText="1"/>
    </xf>
    <xf numFmtId="167" fontId="13" fillId="2" borderId="0" xfId="1" applyNumberFormat="1" applyFont="1" applyFill="1" applyBorder="1" applyAlignment="1">
      <alignment horizontal="center" vertical="center"/>
    </xf>
    <xf numFmtId="167" fontId="11" fillId="2" borderId="0" xfId="1" applyNumberFormat="1" applyFont="1" applyFill="1" applyBorder="1" applyAlignment="1">
      <alignment horizontal="center" vertical="center"/>
    </xf>
    <xf numFmtId="167" fontId="9" fillId="2" borderId="0" xfId="1" applyNumberFormat="1" applyFont="1" applyFill="1" applyAlignment="1">
      <alignment horizontal="center" vertical="center"/>
    </xf>
    <xf numFmtId="167" fontId="11" fillId="6" borderId="1" xfId="1" applyNumberFormat="1" applyFont="1" applyFill="1" applyBorder="1" applyAlignment="1">
      <alignment horizontal="center" vertical="center" wrapText="1"/>
    </xf>
    <xf numFmtId="167" fontId="11" fillId="4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 wrapText="1"/>
    </xf>
    <xf numFmtId="167" fontId="9" fillId="2" borderId="0" xfId="1" applyNumberFormat="1" applyFont="1" applyFill="1" applyAlignment="1">
      <alignment vertical="center"/>
    </xf>
    <xf numFmtId="17" fontId="12" fillId="9" borderId="1" xfId="1" applyNumberFormat="1" applyFont="1" applyFill="1" applyBorder="1" applyAlignment="1">
      <alignment horizontal="center" vertical="center" wrapText="1"/>
    </xf>
    <xf numFmtId="17" fontId="11" fillId="6" borderId="1" xfId="1" applyNumberFormat="1" applyFont="1" applyFill="1" applyBorder="1" applyAlignment="1">
      <alignment horizontal="center" vertical="center" wrapText="1"/>
    </xf>
    <xf numFmtId="17" fontId="11" fillId="4" borderId="1" xfId="1" applyNumberFormat="1" applyFont="1" applyFill="1" applyBorder="1" applyAlignment="1">
      <alignment horizontal="center" vertical="center" wrapText="1"/>
    </xf>
    <xf numFmtId="17" fontId="11" fillId="8" borderId="1" xfId="1" applyNumberFormat="1" applyFont="1" applyFill="1" applyBorder="1" applyAlignment="1">
      <alignment horizontal="center" vertical="center" wrapText="1"/>
    </xf>
    <xf numFmtId="17" fontId="11" fillId="7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vertical="top"/>
    </xf>
    <xf numFmtId="0" fontId="15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top"/>
    </xf>
    <xf numFmtId="168" fontId="9" fillId="2" borderId="1" xfId="2" applyNumberFormat="1" applyFont="1" applyFill="1" applyBorder="1" applyAlignment="1">
      <alignment horizontal="center"/>
    </xf>
    <xf numFmtId="168" fontId="12" fillId="9" borderId="1" xfId="2" applyNumberFormat="1" applyFont="1" applyFill="1" applyBorder="1" applyAlignment="1">
      <alignment horizontal="center"/>
    </xf>
    <xf numFmtId="168" fontId="9" fillId="2" borderId="0" xfId="2" applyNumberFormat="1" applyFont="1" applyFill="1" applyAlignment="1">
      <alignment horizontal="center"/>
    </xf>
    <xf numFmtId="169" fontId="9" fillId="0" borderId="1" xfId="1" applyNumberFormat="1" applyFont="1" applyFill="1" applyBorder="1" applyAlignment="1">
      <alignment horizontal="center" vertical="center"/>
    </xf>
    <xf numFmtId="169" fontId="9" fillId="2" borderId="1" xfId="1" applyNumberFormat="1" applyFont="1" applyFill="1" applyBorder="1" applyAlignment="1">
      <alignment horizontal="center" vertical="center"/>
    </xf>
    <xf numFmtId="169" fontId="12" fillId="9" borderId="1" xfId="1" applyNumberFormat="1" applyFont="1" applyFill="1" applyBorder="1" applyAlignment="1">
      <alignment horizontal="center" vertical="center"/>
    </xf>
    <xf numFmtId="169" fontId="9" fillId="2" borderId="0" xfId="1" applyNumberFormat="1" applyFont="1" applyFill="1" applyAlignment="1">
      <alignment vertical="center"/>
    </xf>
    <xf numFmtId="170" fontId="9" fillId="2" borderId="1" xfId="1" applyNumberFormat="1" applyFont="1" applyFill="1" applyBorder="1" applyAlignment="1">
      <alignment horizontal="center" vertical="center"/>
    </xf>
    <xf numFmtId="170" fontId="12" fillId="9" borderId="1" xfId="1" applyNumberFormat="1" applyFont="1" applyFill="1" applyBorder="1" applyAlignment="1">
      <alignment horizontal="center" vertical="center"/>
    </xf>
    <xf numFmtId="170" fontId="9" fillId="0" borderId="1" xfId="1" applyNumberFormat="1" applyFont="1" applyFill="1" applyBorder="1" applyAlignment="1">
      <alignment horizontal="center" vertical="center"/>
    </xf>
    <xf numFmtId="169" fontId="11" fillId="6" borderId="1" xfId="1" applyNumberFormat="1" applyFont="1" applyFill="1" applyBorder="1" applyAlignment="1">
      <alignment horizontal="center" vertical="center"/>
    </xf>
    <xf numFmtId="170" fontId="11" fillId="6" borderId="1" xfId="1" applyNumberFormat="1" applyFont="1" applyFill="1" applyBorder="1" applyAlignment="1">
      <alignment horizontal="center" vertical="center"/>
    </xf>
    <xf numFmtId="9" fontId="11" fillId="6" borderId="1" xfId="4" applyFont="1" applyFill="1" applyBorder="1" applyAlignment="1">
      <alignment horizontal="center" vertical="center"/>
    </xf>
    <xf numFmtId="169" fontId="11" fillId="4" borderId="1" xfId="1" applyNumberFormat="1" applyFont="1" applyFill="1" applyBorder="1" applyAlignment="1">
      <alignment horizontal="center" vertical="center"/>
    </xf>
    <xf numFmtId="170" fontId="11" fillId="4" borderId="1" xfId="1" applyNumberFormat="1" applyFont="1" applyFill="1" applyBorder="1" applyAlignment="1">
      <alignment horizontal="center" vertical="center"/>
    </xf>
    <xf numFmtId="9" fontId="11" fillId="4" borderId="1" xfId="4" applyFont="1" applyFill="1" applyBorder="1" applyAlignment="1">
      <alignment horizontal="center" vertical="center"/>
    </xf>
    <xf numFmtId="169" fontId="11" fillId="8" borderId="1" xfId="1" applyNumberFormat="1" applyFont="1" applyFill="1" applyBorder="1" applyAlignment="1">
      <alignment horizontal="center" vertical="center"/>
    </xf>
    <xf numFmtId="170" fontId="11" fillId="8" borderId="1" xfId="1" applyNumberFormat="1" applyFont="1" applyFill="1" applyBorder="1" applyAlignment="1">
      <alignment horizontal="center" vertical="center"/>
    </xf>
    <xf numFmtId="9" fontId="11" fillId="8" borderId="1" xfId="4" applyFont="1" applyFill="1" applyBorder="1" applyAlignment="1">
      <alignment horizontal="center" vertical="center"/>
    </xf>
    <xf numFmtId="169" fontId="11" fillId="7" borderId="1" xfId="1" applyNumberFormat="1" applyFont="1" applyFill="1" applyBorder="1" applyAlignment="1">
      <alignment horizontal="center" vertical="center"/>
    </xf>
    <xf numFmtId="170" fontId="11" fillId="7" borderId="1" xfId="1" applyNumberFormat="1" applyFont="1" applyFill="1" applyBorder="1" applyAlignment="1">
      <alignment horizontal="center" vertical="center"/>
    </xf>
    <xf numFmtId="9" fontId="11" fillId="7" borderId="1" xfId="4" applyFont="1" applyFill="1" applyBorder="1" applyAlignment="1">
      <alignment horizontal="center" vertical="center"/>
    </xf>
    <xf numFmtId="38" fontId="9" fillId="2" borderId="1" xfId="0" applyNumberFormat="1" applyFont="1" applyFill="1" applyBorder="1" applyAlignment="1">
      <alignment horizontal="center" vertical="center"/>
    </xf>
    <xf numFmtId="38" fontId="12" fillId="9" borderId="1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38" fontId="11" fillId="6" borderId="1" xfId="0" applyNumberFormat="1" applyFont="1" applyFill="1" applyBorder="1" applyAlignment="1">
      <alignment horizontal="center" vertical="center"/>
    </xf>
    <xf numFmtId="168" fontId="11" fillId="6" borderId="1" xfId="2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 vertical="center"/>
    </xf>
    <xf numFmtId="38" fontId="11" fillId="4" borderId="1" xfId="0" applyNumberFormat="1" applyFont="1" applyFill="1" applyBorder="1" applyAlignment="1">
      <alignment horizontal="center" vertical="center"/>
    </xf>
    <xf numFmtId="168" fontId="11" fillId="4" borderId="1" xfId="2" applyNumberFormat="1" applyFont="1" applyFill="1" applyBorder="1" applyAlignment="1">
      <alignment horizontal="center"/>
    </xf>
    <xf numFmtId="1" fontId="11" fillId="8" borderId="1" xfId="0" applyNumberFormat="1" applyFont="1" applyFill="1" applyBorder="1" applyAlignment="1">
      <alignment horizontal="center" vertical="center"/>
    </xf>
    <xf numFmtId="38" fontId="11" fillId="8" borderId="1" xfId="0" applyNumberFormat="1" applyFont="1" applyFill="1" applyBorder="1" applyAlignment="1">
      <alignment horizontal="center" vertical="center"/>
    </xf>
    <xf numFmtId="168" fontId="11" fillId="8" borderId="1" xfId="2" applyNumberFormat="1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 vertical="center"/>
    </xf>
    <xf numFmtId="38" fontId="11" fillId="7" borderId="1" xfId="0" applyNumberFormat="1" applyFont="1" applyFill="1" applyBorder="1" applyAlignment="1">
      <alignment horizontal="center" vertical="center"/>
    </xf>
    <xf numFmtId="168" fontId="11" fillId="7" borderId="1" xfId="2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9" borderId="1" xfId="0" applyFont="1" applyFill="1" applyBorder="1" applyAlignment="1">
      <alignment horizontal="center" vertical="center"/>
    </xf>
    <xf numFmtId="14" fontId="14" fillId="5" borderId="1" xfId="0" applyNumberFormat="1" applyFont="1" applyFill="1" applyBorder="1" applyAlignment="1">
      <alignment horizontal="left" vertical="center"/>
    </xf>
    <xf numFmtId="166" fontId="10" fillId="2" borderId="12" xfId="0" applyNumberFormat="1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" fontId="5" fillId="3" borderId="1" xfId="0" applyNumberFormat="1" applyFont="1" applyFill="1" applyBorder="1" applyAlignment="1">
      <alignment horizontal="center" vertical="center"/>
    </xf>
  </cellXfs>
  <cellStyles count="5">
    <cellStyle name="Millares" xfId="2" builtinId="3"/>
    <cellStyle name="Moneda" xfId="1" builtinId="4"/>
    <cellStyle name="Normal" xfId="0" builtinId="0"/>
    <cellStyle name="Normal 275" xfId="3" xr:uid="{7DAC5A9A-64C9-4E10-8F4A-3ECB0079B5C3}"/>
    <cellStyle name="Porcentaje" xfId="4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8A042"/>
      <color rgb="FFFF4747"/>
      <color rgb="FFFF2929"/>
      <color rgb="FFFF2D2D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F1966-CADD-4F02-A8B9-B29212048230}">
  <dimension ref="A1:H43"/>
  <sheetViews>
    <sheetView workbookViewId="0">
      <selection activeCell="D27" sqref="D27"/>
    </sheetView>
  </sheetViews>
  <sheetFormatPr baseColWidth="10" defaultRowHeight="15" x14ac:dyDescent="0.25"/>
  <cols>
    <col min="1" max="1" width="5" bestFit="1" customWidth="1"/>
    <col min="2" max="2" width="23.5703125" bestFit="1" customWidth="1"/>
    <col min="3" max="3" width="5" bestFit="1" customWidth="1"/>
    <col min="6" max="6" width="21.5703125" bestFit="1" customWidth="1"/>
    <col min="7" max="7" width="5" bestFit="1" customWidth="1"/>
    <col min="8" max="8" width="23.5703125" bestFit="1" customWidth="1"/>
  </cols>
  <sheetData>
    <row r="1" spans="1:8" x14ac:dyDescent="0.25">
      <c r="A1">
        <v>1001</v>
      </c>
      <c r="B1" t="s">
        <v>196</v>
      </c>
      <c r="C1">
        <v>1001</v>
      </c>
    </row>
    <row r="2" spans="1:8" x14ac:dyDescent="0.25">
      <c r="A2">
        <v>1003</v>
      </c>
      <c r="B2" t="s">
        <v>197</v>
      </c>
      <c r="C2">
        <v>1003</v>
      </c>
      <c r="F2" t="s">
        <v>7</v>
      </c>
      <c r="G2">
        <v>1010</v>
      </c>
      <c r="H2" t="s">
        <v>176</v>
      </c>
    </row>
    <row r="3" spans="1:8" x14ac:dyDescent="0.25">
      <c r="A3">
        <v>1005</v>
      </c>
      <c r="B3" t="s">
        <v>184</v>
      </c>
      <c r="C3">
        <v>1005</v>
      </c>
      <c r="G3">
        <v>1039</v>
      </c>
      <c r="H3" t="s">
        <v>182</v>
      </c>
    </row>
    <row r="4" spans="1:8" x14ac:dyDescent="0.25">
      <c r="A4">
        <v>1006</v>
      </c>
      <c r="B4" t="s">
        <v>186</v>
      </c>
      <c r="C4">
        <v>1006</v>
      </c>
      <c r="G4">
        <v>1047</v>
      </c>
      <c r="H4" t="s">
        <v>181</v>
      </c>
    </row>
    <row r="5" spans="1:8" x14ac:dyDescent="0.25">
      <c r="A5">
        <v>1007</v>
      </c>
      <c r="B5" t="s">
        <v>185</v>
      </c>
      <c r="C5">
        <v>1007</v>
      </c>
      <c r="G5">
        <v>1052</v>
      </c>
      <c r="H5" t="s">
        <v>179</v>
      </c>
    </row>
    <row r="6" spans="1:8" x14ac:dyDescent="0.25">
      <c r="A6">
        <v>1010</v>
      </c>
      <c r="B6" t="s">
        <v>176</v>
      </c>
      <c r="C6">
        <v>1010</v>
      </c>
      <c r="G6">
        <v>1061</v>
      </c>
      <c r="H6" t="s">
        <v>177</v>
      </c>
    </row>
    <row r="7" spans="1:8" x14ac:dyDescent="0.25">
      <c r="A7">
        <v>1016</v>
      </c>
      <c r="B7" t="s">
        <v>109</v>
      </c>
      <c r="C7">
        <v>1016</v>
      </c>
      <c r="G7">
        <v>1070</v>
      </c>
      <c r="H7" t="s">
        <v>180</v>
      </c>
    </row>
    <row r="8" spans="1:8" x14ac:dyDescent="0.25">
      <c r="A8">
        <v>1023</v>
      </c>
      <c r="B8" t="s">
        <v>195</v>
      </c>
      <c r="C8">
        <v>1023</v>
      </c>
      <c r="G8">
        <v>1083</v>
      </c>
      <c r="H8" t="s">
        <v>215</v>
      </c>
    </row>
    <row r="9" spans="1:8" x14ac:dyDescent="0.25">
      <c r="A9">
        <v>1026</v>
      </c>
      <c r="B9" t="s">
        <v>188</v>
      </c>
      <c r="C9">
        <v>1026</v>
      </c>
      <c r="G9">
        <v>1130</v>
      </c>
      <c r="H9" t="s">
        <v>178</v>
      </c>
    </row>
    <row r="10" spans="1:8" x14ac:dyDescent="0.25">
      <c r="A10">
        <v>1034</v>
      </c>
      <c r="B10" t="s">
        <v>194</v>
      </c>
      <c r="C10">
        <v>1034</v>
      </c>
      <c r="G10">
        <v>1189</v>
      </c>
      <c r="H10" t="s">
        <v>147</v>
      </c>
    </row>
    <row r="11" spans="1:8" x14ac:dyDescent="0.25">
      <c r="A11">
        <v>1039</v>
      </c>
      <c r="B11" t="s">
        <v>182</v>
      </c>
      <c r="C11">
        <v>1039</v>
      </c>
      <c r="G11">
        <v>1212</v>
      </c>
      <c r="H11" t="s">
        <v>42</v>
      </c>
    </row>
    <row r="12" spans="1:8" x14ac:dyDescent="0.25">
      <c r="A12">
        <v>1045</v>
      </c>
      <c r="B12" t="s">
        <v>193</v>
      </c>
      <c r="C12">
        <v>1045</v>
      </c>
      <c r="G12">
        <v>1251</v>
      </c>
      <c r="H12" t="s">
        <v>31</v>
      </c>
    </row>
    <row r="13" spans="1:8" x14ac:dyDescent="0.25">
      <c r="A13">
        <v>1046</v>
      </c>
      <c r="B13" t="s">
        <v>22</v>
      </c>
      <c r="C13">
        <v>1046</v>
      </c>
      <c r="G13">
        <v>1268</v>
      </c>
      <c r="H13" t="s">
        <v>219</v>
      </c>
    </row>
    <row r="14" spans="1:8" x14ac:dyDescent="0.25">
      <c r="A14">
        <v>1047</v>
      </c>
      <c r="B14" t="s">
        <v>181</v>
      </c>
      <c r="C14">
        <v>1047</v>
      </c>
      <c r="F14" t="s">
        <v>222</v>
      </c>
      <c r="G14">
        <v>1005</v>
      </c>
      <c r="H14" t="s">
        <v>184</v>
      </c>
    </row>
    <row r="15" spans="1:8" x14ac:dyDescent="0.25">
      <c r="A15">
        <v>1052</v>
      </c>
      <c r="B15" t="s">
        <v>179</v>
      </c>
      <c r="C15">
        <v>1052</v>
      </c>
      <c r="G15">
        <v>1006</v>
      </c>
      <c r="H15" t="s">
        <v>186</v>
      </c>
    </row>
    <row r="16" spans="1:8" x14ac:dyDescent="0.25">
      <c r="A16">
        <v>1055</v>
      </c>
      <c r="B16" t="s">
        <v>199</v>
      </c>
      <c r="C16">
        <v>1055</v>
      </c>
      <c r="G16">
        <v>1007</v>
      </c>
      <c r="H16" t="s">
        <v>185</v>
      </c>
    </row>
    <row r="17" spans="1:8" x14ac:dyDescent="0.25">
      <c r="A17">
        <v>1058</v>
      </c>
      <c r="B17" t="s">
        <v>190</v>
      </c>
      <c r="C17">
        <v>1058</v>
      </c>
      <c r="G17">
        <v>1046</v>
      </c>
      <c r="H17" t="s">
        <v>22</v>
      </c>
    </row>
    <row r="18" spans="1:8" x14ac:dyDescent="0.25">
      <c r="A18">
        <v>1061</v>
      </c>
      <c r="B18" t="s">
        <v>177</v>
      </c>
      <c r="C18">
        <v>1061</v>
      </c>
      <c r="G18">
        <v>1064</v>
      </c>
      <c r="H18" t="s">
        <v>183</v>
      </c>
    </row>
    <row r="19" spans="1:8" x14ac:dyDescent="0.25">
      <c r="A19">
        <v>1063</v>
      </c>
      <c r="B19" t="s">
        <v>198</v>
      </c>
      <c r="C19">
        <v>1063</v>
      </c>
      <c r="G19">
        <v>1131</v>
      </c>
      <c r="H19" t="s">
        <v>28</v>
      </c>
    </row>
    <row r="20" spans="1:8" x14ac:dyDescent="0.25">
      <c r="A20">
        <v>1064</v>
      </c>
      <c r="B20" t="s">
        <v>183</v>
      </c>
      <c r="C20">
        <v>1064</v>
      </c>
      <c r="G20">
        <v>1185</v>
      </c>
      <c r="H20" t="s">
        <v>187</v>
      </c>
    </row>
    <row r="21" spans="1:8" x14ac:dyDescent="0.25">
      <c r="A21">
        <v>1069</v>
      </c>
      <c r="B21" t="s">
        <v>191</v>
      </c>
      <c r="C21">
        <v>1069</v>
      </c>
      <c r="F21" t="s">
        <v>223</v>
      </c>
      <c r="G21">
        <v>1026</v>
      </c>
      <c r="H21" t="s">
        <v>188</v>
      </c>
    </row>
    <row r="22" spans="1:8" x14ac:dyDescent="0.25">
      <c r="A22">
        <v>1070</v>
      </c>
      <c r="B22" t="s">
        <v>180</v>
      </c>
      <c r="C22">
        <v>1070</v>
      </c>
      <c r="G22">
        <v>1034</v>
      </c>
      <c r="H22" t="s">
        <v>194</v>
      </c>
    </row>
    <row r="23" spans="1:8" x14ac:dyDescent="0.25">
      <c r="A23">
        <v>1075</v>
      </c>
      <c r="B23" t="s">
        <v>192</v>
      </c>
      <c r="C23">
        <v>1075</v>
      </c>
      <c r="G23">
        <v>1045</v>
      </c>
      <c r="H23" t="s">
        <v>193</v>
      </c>
    </row>
    <row r="24" spans="1:8" x14ac:dyDescent="0.25">
      <c r="A24">
        <v>1083</v>
      </c>
      <c r="B24" t="s">
        <v>215</v>
      </c>
      <c r="C24">
        <v>1083</v>
      </c>
      <c r="G24">
        <v>1058</v>
      </c>
      <c r="H24" t="s">
        <v>190</v>
      </c>
    </row>
    <row r="25" spans="1:8" x14ac:dyDescent="0.25">
      <c r="A25">
        <v>1084</v>
      </c>
      <c r="B25" t="s">
        <v>216</v>
      </c>
      <c r="C25">
        <v>1084</v>
      </c>
      <c r="G25">
        <v>1069</v>
      </c>
      <c r="H25" t="s">
        <v>191</v>
      </c>
    </row>
    <row r="26" spans="1:8" x14ac:dyDescent="0.25">
      <c r="A26">
        <v>1130</v>
      </c>
      <c r="B26" t="s">
        <v>178</v>
      </c>
      <c r="C26">
        <v>1130</v>
      </c>
      <c r="G26">
        <v>1075</v>
      </c>
      <c r="H26" t="s">
        <v>192</v>
      </c>
    </row>
    <row r="27" spans="1:8" x14ac:dyDescent="0.25">
      <c r="A27">
        <v>1131</v>
      </c>
      <c r="B27" t="s">
        <v>28</v>
      </c>
      <c r="C27">
        <v>1131</v>
      </c>
      <c r="G27">
        <v>1141</v>
      </c>
      <c r="H27" t="s">
        <v>189</v>
      </c>
    </row>
    <row r="28" spans="1:8" x14ac:dyDescent="0.25">
      <c r="A28">
        <v>1141</v>
      </c>
      <c r="B28" t="s">
        <v>189</v>
      </c>
      <c r="C28">
        <v>1141</v>
      </c>
      <c r="G28">
        <v>1178</v>
      </c>
      <c r="H28" t="s">
        <v>127</v>
      </c>
    </row>
    <row r="29" spans="1:8" x14ac:dyDescent="0.25">
      <c r="A29">
        <v>1178</v>
      </c>
      <c r="B29" t="s">
        <v>127</v>
      </c>
      <c r="C29">
        <v>1178</v>
      </c>
      <c r="G29">
        <v>1246</v>
      </c>
      <c r="H29" t="s">
        <v>24</v>
      </c>
    </row>
    <row r="30" spans="1:8" x14ac:dyDescent="0.25">
      <c r="A30">
        <v>1182</v>
      </c>
      <c r="B30" t="s">
        <v>72</v>
      </c>
      <c r="C30">
        <v>1182</v>
      </c>
      <c r="F30" t="s">
        <v>80</v>
      </c>
      <c r="G30">
        <v>1001</v>
      </c>
      <c r="H30" t="s">
        <v>196</v>
      </c>
    </row>
    <row r="31" spans="1:8" x14ac:dyDescent="0.25">
      <c r="A31">
        <v>1183</v>
      </c>
      <c r="B31" t="s">
        <v>78</v>
      </c>
      <c r="C31">
        <v>1183</v>
      </c>
      <c r="G31">
        <v>1003</v>
      </c>
      <c r="H31" t="s">
        <v>197</v>
      </c>
    </row>
    <row r="32" spans="1:8" x14ac:dyDescent="0.25">
      <c r="A32">
        <v>1185</v>
      </c>
      <c r="B32" t="s">
        <v>187</v>
      </c>
      <c r="C32">
        <v>1185</v>
      </c>
      <c r="G32">
        <v>1016</v>
      </c>
      <c r="H32" t="s">
        <v>109</v>
      </c>
    </row>
    <row r="33" spans="1:8" x14ac:dyDescent="0.25">
      <c r="A33">
        <v>1187</v>
      </c>
      <c r="B33" t="s">
        <v>200</v>
      </c>
      <c r="C33">
        <v>1187</v>
      </c>
      <c r="G33">
        <v>1023</v>
      </c>
      <c r="H33" t="s">
        <v>195</v>
      </c>
    </row>
    <row r="34" spans="1:8" x14ac:dyDescent="0.25">
      <c r="A34">
        <v>1189</v>
      </c>
      <c r="B34" t="s">
        <v>147</v>
      </c>
      <c r="C34">
        <v>1189</v>
      </c>
      <c r="G34">
        <v>1055</v>
      </c>
      <c r="H34" t="s">
        <v>199</v>
      </c>
    </row>
    <row r="35" spans="1:8" x14ac:dyDescent="0.25">
      <c r="A35">
        <v>1212</v>
      </c>
      <c r="B35" t="s">
        <v>42</v>
      </c>
      <c r="C35">
        <v>1212</v>
      </c>
      <c r="G35">
        <v>1063</v>
      </c>
      <c r="H35" t="s">
        <v>198</v>
      </c>
    </row>
    <row r="36" spans="1:8" x14ac:dyDescent="0.25">
      <c r="A36">
        <v>1246</v>
      </c>
      <c r="B36" t="s">
        <v>24</v>
      </c>
      <c r="C36">
        <v>1246</v>
      </c>
      <c r="G36">
        <v>1182</v>
      </c>
      <c r="H36" t="s">
        <v>72</v>
      </c>
    </row>
    <row r="37" spans="1:8" x14ac:dyDescent="0.25">
      <c r="A37">
        <v>1251</v>
      </c>
      <c r="B37" t="s">
        <v>31</v>
      </c>
      <c r="C37">
        <v>1251</v>
      </c>
      <c r="G37">
        <v>1183</v>
      </c>
      <c r="H37" t="s">
        <v>78</v>
      </c>
    </row>
    <row r="38" spans="1:8" x14ac:dyDescent="0.25">
      <c r="A38">
        <v>1265</v>
      </c>
      <c r="B38" t="s">
        <v>217</v>
      </c>
      <c r="C38">
        <v>1265</v>
      </c>
      <c r="G38">
        <v>1187</v>
      </c>
      <c r="H38" t="s">
        <v>200</v>
      </c>
    </row>
    <row r="39" spans="1:8" x14ac:dyDescent="0.25">
      <c r="A39">
        <v>1266</v>
      </c>
      <c r="B39" t="s">
        <v>218</v>
      </c>
      <c r="C39">
        <v>1266</v>
      </c>
      <c r="F39" t="s">
        <v>224</v>
      </c>
      <c r="G39">
        <v>1084</v>
      </c>
      <c r="H39" t="s">
        <v>216</v>
      </c>
    </row>
    <row r="40" spans="1:8" x14ac:dyDescent="0.25">
      <c r="A40">
        <v>1268</v>
      </c>
      <c r="B40" t="s">
        <v>219</v>
      </c>
      <c r="C40">
        <v>1268</v>
      </c>
      <c r="G40">
        <v>1265</v>
      </c>
      <c r="H40" t="s">
        <v>217</v>
      </c>
    </row>
    <row r="41" spans="1:8" x14ac:dyDescent="0.25">
      <c r="A41">
        <v>1269</v>
      </c>
      <c r="B41" t="s">
        <v>220</v>
      </c>
      <c r="C41">
        <v>1269</v>
      </c>
      <c r="G41">
        <v>1266</v>
      </c>
      <c r="H41" t="s">
        <v>218</v>
      </c>
    </row>
    <row r="42" spans="1:8" x14ac:dyDescent="0.25">
      <c r="A42">
        <v>1270</v>
      </c>
      <c r="B42" t="s">
        <v>221</v>
      </c>
      <c r="C42">
        <v>1270</v>
      </c>
      <c r="G42">
        <v>1269</v>
      </c>
      <c r="H42" t="s">
        <v>220</v>
      </c>
    </row>
    <row r="43" spans="1:8" x14ac:dyDescent="0.25">
      <c r="G43">
        <v>1270</v>
      </c>
      <c r="H4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B86F7-3A54-4AE6-A6B9-E5397945A37F}">
  <dimension ref="B1:AD37"/>
  <sheetViews>
    <sheetView showGridLines="0" workbookViewId="0">
      <selection activeCell="H15" sqref="H15"/>
    </sheetView>
  </sheetViews>
  <sheetFormatPr baseColWidth="10" defaultRowHeight="15" x14ac:dyDescent="0.25"/>
  <cols>
    <col min="1" max="1" width="1" customWidth="1"/>
    <col min="2" max="2" width="5" bestFit="1" customWidth="1"/>
    <col min="3" max="3" width="23.5703125" bestFit="1" customWidth="1"/>
    <col min="4" max="4" width="14.140625" style="59" bestFit="1" customWidth="1"/>
    <col min="5" max="5" width="3" bestFit="1" customWidth="1"/>
    <col min="6" max="6" width="4.140625" customWidth="1"/>
    <col min="7" max="7" width="5" bestFit="1" customWidth="1"/>
    <col min="8" max="8" width="23.5703125" bestFit="1" customWidth="1"/>
    <col min="9" max="9" width="14.140625" style="59" bestFit="1" customWidth="1"/>
    <col min="10" max="10" width="3" bestFit="1" customWidth="1"/>
    <col min="11" max="11" width="4.140625" customWidth="1"/>
    <col min="12" max="12" width="5" bestFit="1" customWidth="1"/>
    <col min="13" max="13" width="23.5703125" bestFit="1" customWidth="1"/>
    <col min="14" max="14" width="14.140625" style="59" bestFit="1" customWidth="1"/>
    <col min="15" max="15" width="3" bestFit="1" customWidth="1"/>
    <col min="16" max="16" width="4.140625" customWidth="1"/>
    <col min="17" max="17" width="5" bestFit="1" customWidth="1"/>
    <col min="18" max="18" width="23.5703125" bestFit="1" customWidth="1"/>
    <col min="19" max="19" width="12.5703125" style="59" bestFit="1" customWidth="1"/>
    <col min="20" max="20" width="3" bestFit="1" customWidth="1"/>
    <col min="21" max="21" width="4.5703125" customWidth="1"/>
    <col min="22" max="22" width="5" bestFit="1" customWidth="1"/>
    <col min="23" max="23" width="23.5703125" bestFit="1" customWidth="1"/>
    <col min="24" max="24" width="10" style="59" bestFit="1" customWidth="1"/>
    <col min="25" max="25" width="3" bestFit="1" customWidth="1"/>
    <col min="26" max="26" width="4.85546875" customWidth="1"/>
    <col min="27" max="27" width="5" bestFit="1" customWidth="1"/>
    <col min="28" max="28" width="23.5703125" bestFit="1" customWidth="1"/>
    <col min="29" max="29" width="10" style="59" bestFit="1" customWidth="1"/>
    <col min="30" max="30" width="3" bestFit="1" customWidth="1"/>
  </cols>
  <sheetData>
    <row r="1" spans="2:30" ht="10.5" customHeight="1" x14ac:dyDescent="0.25"/>
    <row r="2" spans="2:30" x14ac:dyDescent="0.25">
      <c r="B2" s="150" t="s">
        <v>206</v>
      </c>
      <c r="C2" s="151"/>
      <c r="D2" s="151"/>
      <c r="E2" s="152"/>
      <c r="G2" s="150" t="s">
        <v>207</v>
      </c>
      <c r="H2" s="151"/>
      <c r="I2" s="151"/>
      <c r="J2" s="152"/>
      <c r="L2" s="150" t="s">
        <v>230</v>
      </c>
      <c r="M2" s="151"/>
      <c r="N2" s="151"/>
      <c r="O2" s="152"/>
      <c r="Q2" s="150" t="s">
        <v>208</v>
      </c>
      <c r="R2" s="151"/>
      <c r="S2" s="151"/>
      <c r="T2" s="152"/>
      <c r="V2" s="150" t="s">
        <v>233</v>
      </c>
      <c r="W2" s="151"/>
      <c r="X2" s="151"/>
      <c r="Y2" s="152"/>
      <c r="AA2" s="150" t="s">
        <v>234</v>
      </c>
      <c r="AB2" s="151"/>
      <c r="AC2" s="151"/>
      <c r="AD2" s="152"/>
    </row>
    <row r="3" spans="2:30" x14ac:dyDescent="0.25">
      <c r="B3" s="21" t="s">
        <v>5</v>
      </c>
      <c r="C3" s="21" t="s">
        <v>4</v>
      </c>
      <c r="D3" s="13" t="s">
        <v>153</v>
      </c>
      <c r="E3" s="21" t="s">
        <v>154</v>
      </c>
      <c r="G3" s="21" t="s">
        <v>5</v>
      </c>
      <c r="H3" s="21" t="s">
        <v>4</v>
      </c>
      <c r="I3" s="13" t="s">
        <v>153</v>
      </c>
      <c r="J3" s="21" t="s">
        <v>154</v>
      </c>
      <c r="L3" s="21" t="s">
        <v>5</v>
      </c>
      <c r="M3" s="21" t="s">
        <v>4</v>
      </c>
      <c r="N3" s="13" t="s">
        <v>153</v>
      </c>
      <c r="O3" s="21" t="s">
        <v>154</v>
      </c>
      <c r="Q3" s="21" t="s">
        <v>5</v>
      </c>
      <c r="R3" s="21" t="s">
        <v>4</v>
      </c>
      <c r="S3" s="13" t="s">
        <v>153</v>
      </c>
      <c r="T3" s="21" t="s">
        <v>154</v>
      </c>
      <c r="V3" s="21" t="s">
        <v>5</v>
      </c>
      <c r="W3" s="21" t="s">
        <v>4</v>
      </c>
      <c r="X3" s="13" t="s">
        <v>153</v>
      </c>
      <c r="Y3" s="21" t="s">
        <v>154</v>
      </c>
      <c r="AA3" s="21" t="s">
        <v>5</v>
      </c>
      <c r="AB3" s="21" t="s">
        <v>4</v>
      </c>
      <c r="AC3" s="13" t="s">
        <v>153</v>
      </c>
      <c r="AD3" s="21" t="s">
        <v>154</v>
      </c>
    </row>
    <row r="4" spans="2:30" x14ac:dyDescent="0.25">
      <c r="B4" s="3">
        <v>1064</v>
      </c>
      <c r="C4" s="3" t="s">
        <v>183</v>
      </c>
      <c r="D4" s="60">
        <v>2293238.4241859494</v>
      </c>
      <c r="E4" s="3">
        <v>18</v>
      </c>
      <c r="G4" s="3">
        <v>1064</v>
      </c>
      <c r="H4" s="3" t="s">
        <v>183</v>
      </c>
      <c r="I4" s="60">
        <v>0</v>
      </c>
      <c r="J4" s="3">
        <v>0</v>
      </c>
      <c r="L4" s="3">
        <v>1001</v>
      </c>
      <c r="M4" s="3" t="s">
        <v>196</v>
      </c>
      <c r="N4" s="60">
        <v>4428571.4285714282</v>
      </c>
      <c r="O4" s="3">
        <v>13</v>
      </c>
      <c r="Q4" s="3">
        <v>1064</v>
      </c>
      <c r="R4" s="3" t="s">
        <v>311</v>
      </c>
      <c r="S4" s="60">
        <v>19377.906976744187</v>
      </c>
      <c r="T4" s="3">
        <v>2.9360465116279069</v>
      </c>
      <c r="V4" s="3">
        <v>1064</v>
      </c>
      <c r="W4" s="3" t="s">
        <v>183</v>
      </c>
      <c r="X4" s="60"/>
      <c r="Y4" s="3"/>
      <c r="AA4" s="3">
        <v>1064</v>
      </c>
      <c r="AB4" s="3" t="s">
        <v>183</v>
      </c>
      <c r="AC4" s="60"/>
      <c r="AD4" s="3"/>
    </row>
    <row r="5" spans="2:30" x14ac:dyDescent="0.25">
      <c r="B5" s="3">
        <v>1023</v>
      </c>
      <c r="C5" s="3" t="s">
        <v>195</v>
      </c>
      <c r="D5" s="60">
        <v>3506573.6537272693</v>
      </c>
      <c r="E5" s="3">
        <v>28</v>
      </c>
      <c r="G5" s="3">
        <v>1023</v>
      </c>
      <c r="H5" s="3" t="s">
        <v>195</v>
      </c>
      <c r="I5" s="60">
        <v>0</v>
      </c>
      <c r="J5" s="3">
        <v>0</v>
      </c>
      <c r="L5" s="3">
        <v>1003</v>
      </c>
      <c r="M5" s="3" t="s">
        <v>197</v>
      </c>
      <c r="N5" s="60">
        <v>4428571.4285714282</v>
      </c>
      <c r="O5" s="3">
        <v>13</v>
      </c>
      <c r="Q5" s="3">
        <v>1023</v>
      </c>
      <c r="R5" s="3" t="s">
        <v>312</v>
      </c>
      <c r="S5" s="60">
        <v>106578.48837209304</v>
      </c>
      <c r="T5" s="3">
        <v>16.14825581395349</v>
      </c>
      <c r="V5" s="3">
        <v>1023</v>
      </c>
      <c r="W5" s="3" t="s">
        <v>195</v>
      </c>
      <c r="X5" s="60"/>
      <c r="Y5" s="3"/>
      <c r="AA5" s="3">
        <v>1023</v>
      </c>
      <c r="AB5" s="3" t="s">
        <v>195</v>
      </c>
      <c r="AC5" s="60"/>
      <c r="AD5" s="3"/>
    </row>
    <row r="6" spans="2:30" x14ac:dyDescent="0.25">
      <c r="B6" s="3">
        <v>1001</v>
      </c>
      <c r="C6" s="3" t="s">
        <v>196</v>
      </c>
      <c r="D6" s="60">
        <v>2710728.0258591408</v>
      </c>
      <c r="E6" s="3">
        <v>21</v>
      </c>
      <c r="G6" s="3">
        <v>1001</v>
      </c>
      <c r="H6" s="3" t="s">
        <v>196</v>
      </c>
      <c r="I6" s="60">
        <v>0</v>
      </c>
      <c r="J6" s="3">
        <v>0</v>
      </c>
      <c r="L6" s="3">
        <v>1010</v>
      </c>
      <c r="M6" s="3" t="s">
        <v>176</v>
      </c>
      <c r="N6" s="60">
        <v>4428571.4285714282</v>
      </c>
      <c r="O6" s="3">
        <v>13</v>
      </c>
      <c r="Q6" s="3">
        <v>1001</v>
      </c>
      <c r="R6" s="3" t="s">
        <v>313</v>
      </c>
      <c r="S6" s="60">
        <v>48444.767441860466</v>
      </c>
      <c r="T6" s="3">
        <v>7.3401162790697674</v>
      </c>
      <c r="V6" s="3">
        <v>1001</v>
      </c>
      <c r="W6" s="3" t="s">
        <v>196</v>
      </c>
      <c r="X6" s="60"/>
      <c r="Y6" s="3"/>
      <c r="AA6" s="3">
        <v>1001</v>
      </c>
      <c r="AB6" s="3" t="s">
        <v>196</v>
      </c>
      <c r="AC6" s="60"/>
      <c r="AD6" s="3"/>
    </row>
    <row r="7" spans="2:30" x14ac:dyDescent="0.25">
      <c r="B7" s="3">
        <v>1026</v>
      </c>
      <c r="C7" s="3" t="s">
        <v>188</v>
      </c>
      <c r="D7" s="60">
        <v>637814.96358941973</v>
      </c>
      <c r="E7" s="3">
        <v>5</v>
      </c>
      <c r="G7" s="3">
        <v>1026</v>
      </c>
      <c r="H7" s="3" t="s">
        <v>188</v>
      </c>
      <c r="I7" s="60">
        <v>1478442</v>
      </c>
      <c r="J7" s="3">
        <v>7</v>
      </c>
      <c r="L7" s="3">
        <v>1016</v>
      </c>
      <c r="M7" s="3" t="s">
        <v>109</v>
      </c>
      <c r="N7" s="60">
        <v>4428571.4285714282</v>
      </c>
      <c r="O7" s="3">
        <v>13</v>
      </c>
      <c r="Q7" s="3">
        <v>1026</v>
      </c>
      <c r="R7" s="3" t="s">
        <v>314</v>
      </c>
      <c r="S7" s="60">
        <v>19377.906976744187</v>
      </c>
      <c r="T7" s="3">
        <v>2.9360465116279069</v>
      </c>
      <c r="V7" s="3">
        <v>1026</v>
      </c>
      <c r="W7" s="3" t="s">
        <v>188</v>
      </c>
      <c r="X7" s="60"/>
      <c r="Y7" s="3"/>
      <c r="AA7" s="3">
        <v>1026</v>
      </c>
      <c r="AB7" s="3" t="s">
        <v>188</v>
      </c>
      <c r="AC7" s="60"/>
      <c r="AD7" s="3"/>
    </row>
    <row r="8" spans="2:30" x14ac:dyDescent="0.25">
      <c r="B8" s="3">
        <v>1131</v>
      </c>
      <c r="C8" s="3" t="s">
        <v>28</v>
      </c>
      <c r="D8" s="60">
        <v>6789517.4996148469</v>
      </c>
      <c r="E8" s="3">
        <v>54</v>
      </c>
      <c r="G8" s="3">
        <v>1131</v>
      </c>
      <c r="H8" s="3" t="s">
        <v>28</v>
      </c>
      <c r="I8" s="60">
        <v>0</v>
      </c>
      <c r="J8" s="3">
        <v>0</v>
      </c>
      <c r="L8" s="3">
        <v>1023</v>
      </c>
      <c r="M8" s="3" t="s">
        <v>195</v>
      </c>
      <c r="N8" s="60">
        <v>4428571.4285714282</v>
      </c>
      <c r="O8" s="3">
        <v>13</v>
      </c>
      <c r="Q8" s="3">
        <v>1131</v>
      </c>
      <c r="R8" s="3" t="s">
        <v>315</v>
      </c>
      <c r="S8" s="60">
        <v>174401.16279069771</v>
      </c>
      <c r="T8" s="3">
        <v>26.424418604651166</v>
      </c>
      <c r="V8" s="3">
        <v>1131</v>
      </c>
      <c r="W8" s="3" t="s">
        <v>28</v>
      </c>
      <c r="X8" s="60"/>
      <c r="Y8" s="3"/>
      <c r="AA8" s="3">
        <v>1131</v>
      </c>
      <c r="AB8" s="3" t="s">
        <v>28</v>
      </c>
      <c r="AC8" s="60"/>
      <c r="AD8" s="3"/>
    </row>
    <row r="9" spans="2:30" x14ac:dyDescent="0.25">
      <c r="B9" s="3">
        <v>1003</v>
      </c>
      <c r="C9" s="3" t="s">
        <v>197</v>
      </c>
      <c r="D9" s="60">
        <v>2903223.1670559896</v>
      </c>
      <c r="E9" s="3">
        <v>23</v>
      </c>
      <c r="G9" s="3">
        <v>1003</v>
      </c>
      <c r="H9" s="3" t="s">
        <v>197</v>
      </c>
      <c r="I9" s="60">
        <v>0</v>
      </c>
      <c r="J9" s="3">
        <v>0</v>
      </c>
      <c r="L9" s="3">
        <v>1026</v>
      </c>
      <c r="M9" s="3" t="s">
        <v>188</v>
      </c>
      <c r="N9" s="60">
        <v>4428571.4285714282</v>
      </c>
      <c r="O9" s="3">
        <v>13</v>
      </c>
      <c r="Q9" s="3">
        <v>1003</v>
      </c>
      <c r="R9" s="3" t="s">
        <v>316</v>
      </c>
      <c r="S9" s="60">
        <v>155023.2558139535</v>
      </c>
      <c r="T9" s="3">
        <v>23.488372093023255</v>
      </c>
      <c r="V9" s="3">
        <v>1003</v>
      </c>
      <c r="W9" s="3" t="s">
        <v>197</v>
      </c>
      <c r="X9" s="60"/>
      <c r="Y9" s="3"/>
      <c r="AA9" s="3">
        <v>1003</v>
      </c>
      <c r="AB9" s="3" t="s">
        <v>197</v>
      </c>
      <c r="AC9" s="60"/>
      <c r="AD9" s="3"/>
    </row>
    <row r="10" spans="2:30" x14ac:dyDescent="0.25">
      <c r="B10" s="3">
        <v>1016</v>
      </c>
      <c r="C10" s="3" t="s">
        <v>109</v>
      </c>
      <c r="D10" s="60">
        <v>3466398.6251981677</v>
      </c>
      <c r="E10" s="3">
        <v>27</v>
      </c>
      <c r="G10" s="3">
        <v>1016</v>
      </c>
      <c r="H10" s="3" t="s">
        <v>109</v>
      </c>
      <c r="I10" s="60">
        <v>0</v>
      </c>
      <c r="J10" s="3">
        <v>0</v>
      </c>
      <c r="L10" s="3">
        <v>1034</v>
      </c>
      <c r="M10" s="3" t="s">
        <v>194</v>
      </c>
      <c r="N10" s="60">
        <v>4428571.4285714282</v>
      </c>
      <c r="O10" s="3">
        <v>13</v>
      </c>
      <c r="Q10" s="3">
        <v>1016</v>
      </c>
      <c r="R10" s="3" t="s">
        <v>317</v>
      </c>
      <c r="S10" s="60">
        <v>87200.581395348854</v>
      </c>
      <c r="T10" s="3">
        <v>13.212209302325583</v>
      </c>
      <c r="V10" s="3">
        <v>1016</v>
      </c>
      <c r="W10" s="3" t="s">
        <v>109</v>
      </c>
      <c r="X10" s="60"/>
      <c r="Y10" s="3"/>
      <c r="AA10" s="3">
        <v>1016</v>
      </c>
      <c r="AB10" s="3" t="s">
        <v>109</v>
      </c>
      <c r="AC10" s="60"/>
      <c r="AD10" s="3"/>
    </row>
    <row r="11" spans="2:30" x14ac:dyDescent="0.25">
      <c r="B11" s="3">
        <v>1061</v>
      </c>
      <c r="C11" s="3" t="s">
        <v>177</v>
      </c>
      <c r="D11" s="60">
        <v>603175.45451950317</v>
      </c>
      <c r="E11" s="3">
        <v>4</v>
      </c>
      <c r="G11" s="3">
        <v>1061</v>
      </c>
      <c r="H11" s="3" t="s">
        <v>177</v>
      </c>
      <c r="I11" s="60">
        <v>0</v>
      </c>
      <c r="J11" s="3">
        <v>0</v>
      </c>
      <c r="L11" s="3">
        <v>1039</v>
      </c>
      <c r="M11" s="3" t="s">
        <v>182</v>
      </c>
      <c r="N11" s="60">
        <v>4428571.4285714282</v>
      </c>
      <c r="O11" s="3">
        <v>13</v>
      </c>
      <c r="Q11" s="3">
        <v>1061</v>
      </c>
      <c r="R11" s="3" t="s">
        <v>318</v>
      </c>
      <c r="S11" s="60">
        <v>87200.581395348854</v>
      </c>
      <c r="T11" s="3">
        <v>13.212209302325583</v>
      </c>
      <c r="V11" s="3">
        <v>1061</v>
      </c>
      <c r="W11" s="3" t="s">
        <v>177</v>
      </c>
      <c r="X11" s="60"/>
      <c r="Y11" s="3"/>
      <c r="AA11" s="3">
        <v>1061</v>
      </c>
      <c r="AB11" s="3" t="s">
        <v>177</v>
      </c>
      <c r="AC11" s="60"/>
      <c r="AD11" s="3"/>
    </row>
    <row r="12" spans="2:30" x14ac:dyDescent="0.25">
      <c r="B12" s="3">
        <v>1251</v>
      </c>
      <c r="C12" s="3" t="s">
        <v>31</v>
      </c>
      <c r="D12" s="60">
        <v>2377353.1453548591</v>
      </c>
      <c r="E12" s="3">
        <v>18</v>
      </c>
      <c r="G12" s="3">
        <v>1251</v>
      </c>
      <c r="H12" s="3" t="s">
        <v>31</v>
      </c>
      <c r="I12" s="60">
        <v>211206</v>
      </c>
      <c r="J12" s="3">
        <v>1</v>
      </c>
      <c r="L12" s="3">
        <v>1045</v>
      </c>
      <c r="M12" s="3" t="s">
        <v>193</v>
      </c>
      <c r="N12" s="60">
        <v>4428571.4285714282</v>
      </c>
      <c r="O12" s="3">
        <v>13</v>
      </c>
      <c r="Q12" s="3">
        <v>1069</v>
      </c>
      <c r="R12" s="3" t="s">
        <v>319</v>
      </c>
      <c r="S12" s="60">
        <v>106578.48837209304</v>
      </c>
      <c r="T12" s="3">
        <v>16.14825581395349</v>
      </c>
      <c r="V12" s="3">
        <v>1069</v>
      </c>
      <c r="W12" s="3" t="s">
        <v>191</v>
      </c>
      <c r="X12" s="60"/>
      <c r="Y12" s="3"/>
      <c r="AA12" s="3">
        <v>1069</v>
      </c>
      <c r="AB12" s="3" t="s">
        <v>191</v>
      </c>
      <c r="AC12" s="60"/>
      <c r="AD12" s="3"/>
    </row>
    <row r="13" spans="2:30" x14ac:dyDescent="0.25">
      <c r="B13" s="3">
        <v>1141</v>
      </c>
      <c r="C13" s="3" t="s">
        <v>189</v>
      </c>
      <c r="D13" s="60">
        <v>5721412.4536258206</v>
      </c>
      <c r="E13" s="3">
        <v>45</v>
      </c>
      <c r="G13" s="3">
        <v>1141</v>
      </c>
      <c r="H13" s="3" t="s">
        <v>189</v>
      </c>
      <c r="I13" s="60">
        <v>0</v>
      </c>
      <c r="J13" s="3">
        <v>0</v>
      </c>
      <c r="L13" s="3">
        <v>1047</v>
      </c>
      <c r="M13" s="3" t="s">
        <v>181</v>
      </c>
      <c r="N13" s="60">
        <v>4428571.4285714282</v>
      </c>
      <c r="O13" s="3">
        <v>13</v>
      </c>
      <c r="Q13" s="3">
        <v>1251</v>
      </c>
      <c r="R13" s="3" t="s">
        <v>31</v>
      </c>
      <c r="S13" s="60">
        <v>38755.813953488374</v>
      </c>
      <c r="T13" s="3">
        <v>5.8720930232558137</v>
      </c>
      <c r="V13" s="3">
        <v>1251</v>
      </c>
      <c r="W13" s="3" t="s">
        <v>31</v>
      </c>
      <c r="X13" s="60"/>
      <c r="Y13" s="3"/>
      <c r="AA13" s="3">
        <v>1251</v>
      </c>
      <c r="AB13" s="3" t="s">
        <v>31</v>
      </c>
      <c r="AC13" s="60"/>
      <c r="AD13" s="3"/>
    </row>
    <row r="14" spans="2:30" x14ac:dyDescent="0.25">
      <c r="B14" s="3">
        <v>1178</v>
      </c>
      <c r="C14" s="3" t="s">
        <v>127</v>
      </c>
      <c r="D14" s="60">
        <v>340132.59777505527</v>
      </c>
      <c r="E14" s="3">
        <v>2</v>
      </c>
      <c r="G14" s="3">
        <v>1178</v>
      </c>
      <c r="H14" s="3" t="s">
        <v>127</v>
      </c>
      <c r="I14" s="60">
        <v>8448240</v>
      </c>
      <c r="J14" s="3">
        <v>40</v>
      </c>
      <c r="L14" s="3">
        <v>1055</v>
      </c>
      <c r="M14" s="3" t="s">
        <v>199</v>
      </c>
      <c r="N14" s="60">
        <v>4428571.4285714282</v>
      </c>
      <c r="O14" s="3">
        <v>13</v>
      </c>
      <c r="Q14" s="3">
        <v>1070</v>
      </c>
      <c r="R14" s="3" t="s">
        <v>320</v>
      </c>
      <c r="S14" s="60">
        <v>29066.860465116275</v>
      </c>
      <c r="T14" s="3">
        <v>4.4040697674418601</v>
      </c>
      <c r="V14" s="3">
        <v>1070</v>
      </c>
      <c r="W14" s="3" t="s">
        <v>180</v>
      </c>
      <c r="X14" s="60"/>
      <c r="Y14" s="3"/>
      <c r="AA14" s="3">
        <v>1070</v>
      </c>
      <c r="AB14" s="3" t="s">
        <v>180</v>
      </c>
      <c r="AC14" s="60"/>
      <c r="AD14" s="3"/>
    </row>
    <row r="15" spans="2:30" x14ac:dyDescent="0.25">
      <c r="B15" s="3">
        <v>1130</v>
      </c>
      <c r="C15" s="3" t="s">
        <v>178</v>
      </c>
      <c r="D15" s="60">
        <v>1114293.0319721007</v>
      </c>
      <c r="E15" s="3">
        <v>8</v>
      </c>
      <c r="G15" s="3">
        <v>1130</v>
      </c>
      <c r="H15" s="3" t="s">
        <v>178</v>
      </c>
      <c r="I15" s="60">
        <v>0</v>
      </c>
      <c r="J15" s="3">
        <v>0</v>
      </c>
      <c r="L15" s="3">
        <v>1058</v>
      </c>
      <c r="M15" s="3" t="s">
        <v>190</v>
      </c>
      <c r="N15" s="60">
        <v>4428571.4285714282</v>
      </c>
      <c r="O15" s="3">
        <v>13</v>
      </c>
      <c r="Q15" s="3">
        <v>1141</v>
      </c>
      <c r="R15" s="3" t="s">
        <v>321</v>
      </c>
      <c r="S15" s="60">
        <v>271290.69767441862</v>
      </c>
      <c r="T15" s="3">
        <v>41.104651162790702</v>
      </c>
      <c r="V15" s="3">
        <v>1141</v>
      </c>
      <c r="W15" s="3" t="s">
        <v>189</v>
      </c>
      <c r="X15" s="60"/>
      <c r="Y15" s="3"/>
      <c r="AA15" s="3">
        <v>1141</v>
      </c>
      <c r="AB15" s="3" t="s">
        <v>189</v>
      </c>
      <c r="AC15" s="60"/>
      <c r="AD15" s="3"/>
    </row>
    <row r="16" spans="2:30" x14ac:dyDescent="0.25">
      <c r="B16" s="3">
        <v>1083</v>
      </c>
      <c r="C16" s="3" t="s">
        <v>238</v>
      </c>
      <c r="D16" s="60">
        <v>2649821.8423866495</v>
      </c>
      <c r="E16" s="3">
        <v>21</v>
      </c>
      <c r="G16" s="3">
        <v>1083</v>
      </c>
      <c r="H16" s="3" t="s">
        <v>238</v>
      </c>
      <c r="I16" s="60">
        <v>0</v>
      </c>
      <c r="J16" s="3">
        <v>0</v>
      </c>
      <c r="L16" s="3">
        <v>1061</v>
      </c>
      <c r="M16" s="3" t="s">
        <v>177</v>
      </c>
      <c r="N16" s="60">
        <v>4428571.4285714282</v>
      </c>
      <c r="O16" s="3">
        <v>13</v>
      </c>
      <c r="Q16" s="3">
        <v>1178</v>
      </c>
      <c r="R16" s="3" t="s">
        <v>322</v>
      </c>
      <c r="S16" s="60">
        <v>96889.534883720931</v>
      </c>
      <c r="T16" s="3">
        <v>14.680232558139535</v>
      </c>
      <c r="V16" s="3">
        <v>1178</v>
      </c>
      <c r="W16" s="3" t="s">
        <v>127</v>
      </c>
      <c r="X16" s="60"/>
      <c r="Y16" s="3"/>
      <c r="AA16" s="3">
        <v>1178</v>
      </c>
      <c r="AB16" s="3" t="s">
        <v>127</v>
      </c>
      <c r="AC16" s="60"/>
      <c r="AD16" s="3"/>
    </row>
    <row r="17" spans="2:30" x14ac:dyDescent="0.25">
      <c r="B17" s="3">
        <v>1070</v>
      </c>
      <c r="C17" s="3" t="s">
        <v>180</v>
      </c>
      <c r="D17" s="60">
        <v>1555896.5450650211</v>
      </c>
      <c r="E17" s="3">
        <v>12</v>
      </c>
      <c r="G17" s="3">
        <v>1070</v>
      </c>
      <c r="H17" s="3" t="s">
        <v>180</v>
      </c>
      <c r="I17" s="60">
        <v>0</v>
      </c>
      <c r="J17" s="3">
        <v>0</v>
      </c>
      <c r="L17" s="3">
        <v>1063</v>
      </c>
      <c r="M17" s="3" t="s">
        <v>198</v>
      </c>
      <c r="N17" s="60">
        <v>4428571.4285714282</v>
      </c>
      <c r="O17" s="3">
        <v>13</v>
      </c>
      <c r="Q17" s="3">
        <v>1130</v>
      </c>
      <c r="R17" s="3" t="s">
        <v>323</v>
      </c>
      <c r="S17" s="60">
        <v>125956.39534883721</v>
      </c>
      <c r="T17" s="3">
        <v>19.084302325581394</v>
      </c>
      <c r="V17" s="3">
        <v>1130</v>
      </c>
      <c r="W17" s="3" t="s">
        <v>178</v>
      </c>
      <c r="X17" s="60"/>
      <c r="Y17" s="3"/>
      <c r="AA17" s="3">
        <v>1130</v>
      </c>
      <c r="AB17" s="3" t="s">
        <v>178</v>
      </c>
      <c r="AC17" s="60"/>
      <c r="AD17" s="3"/>
    </row>
    <row r="18" spans="2:30" x14ac:dyDescent="0.25">
      <c r="B18" s="3">
        <v>1058</v>
      </c>
      <c r="C18" s="3" t="s">
        <v>190</v>
      </c>
      <c r="D18" s="60">
        <v>977087.08083844371</v>
      </c>
      <c r="E18" s="3">
        <v>7</v>
      </c>
      <c r="G18" s="3">
        <v>1058</v>
      </c>
      <c r="H18" s="3" t="s">
        <v>190</v>
      </c>
      <c r="I18" s="60">
        <v>0</v>
      </c>
      <c r="J18" s="3">
        <v>0</v>
      </c>
      <c r="L18" s="3">
        <v>1069</v>
      </c>
      <c r="M18" s="3" t="s">
        <v>191</v>
      </c>
      <c r="N18" s="60">
        <v>4428571.4285714282</v>
      </c>
      <c r="O18" s="3">
        <v>13</v>
      </c>
      <c r="Q18" s="3">
        <v>1083</v>
      </c>
      <c r="R18" s="3" t="s">
        <v>324</v>
      </c>
      <c r="S18" s="60">
        <v>280979.65116279066</v>
      </c>
      <c r="T18" s="3">
        <v>42.572674418604649</v>
      </c>
      <c r="V18" s="3">
        <v>1083</v>
      </c>
      <c r="W18" s="3" t="s">
        <v>215</v>
      </c>
      <c r="X18" s="60"/>
      <c r="Y18" s="3"/>
      <c r="AA18" s="3">
        <v>1083</v>
      </c>
      <c r="AB18" s="3" t="s">
        <v>215</v>
      </c>
      <c r="AC18" s="60"/>
      <c r="AD18" s="3"/>
    </row>
    <row r="19" spans="2:30" x14ac:dyDescent="0.25">
      <c r="B19" s="3">
        <v>1005</v>
      </c>
      <c r="C19" s="3" t="s">
        <v>184</v>
      </c>
      <c r="D19" s="60">
        <v>2033039.0546221677</v>
      </c>
      <c r="E19" s="3">
        <v>16</v>
      </c>
      <c r="G19" s="3">
        <v>1005</v>
      </c>
      <c r="H19" s="3" t="s">
        <v>184</v>
      </c>
      <c r="I19" s="60">
        <v>0</v>
      </c>
      <c r="J19" s="3">
        <v>0</v>
      </c>
      <c r="L19" s="3">
        <v>1070</v>
      </c>
      <c r="M19" s="3" t="s">
        <v>180</v>
      </c>
      <c r="N19" s="60">
        <v>4428571.4285714282</v>
      </c>
      <c r="O19" s="3">
        <v>13</v>
      </c>
      <c r="Q19" s="3">
        <v>1005</v>
      </c>
      <c r="R19" s="3" t="s">
        <v>325</v>
      </c>
      <c r="S19" s="60">
        <v>9688.9534883720935</v>
      </c>
      <c r="T19" s="3">
        <v>1.4680232558139534</v>
      </c>
      <c r="V19" s="3">
        <v>1005</v>
      </c>
      <c r="W19" s="3" t="s">
        <v>184</v>
      </c>
      <c r="X19" s="60"/>
      <c r="Y19" s="3"/>
      <c r="AA19" s="3">
        <v>1005</v>
      </c>
      <c r="AB19" s="3" t="s">
        <v>184</v>
      </c>
      <c r="AC19" s="60"/>
      <c r="AD19" s="3"/>
    </row>
    <row r="20" spans="2:30" x14ac:dyDescent="0.25">
      <c r="B20" s="3">
        <v>1069</v>
      </c>
      <c r="C20" s="3" t="s">
        <v>191</v>
      </c>
      <c r="D20" s="60">
        <v>4213774.3665756071</v>
      </c>
      <c r="E20" s="3">
        <v>33</v>
      </c>
      <c r="G20" s="3">
        <v>1069</v>
      </c>
      <c r="H20" s="3" t="s">
        <v>191</v>
      </c>
      <c r="I20" s="60">
        <v>0</v>
      </c>
      <c r="J20" s="3">
        <v>0</v>
      </c>
      <c r="L20" s="3">
        <v>1075</v>
      </c>
      <c r="M20" s="3" t="s">
        <v>192</v>
      </c>
      <c r="N20" s="60">
        <v>4428571.4285714282</v>
      </c>
      <c r="O20" s="3">
        <v>13</v>
      </c>
      <c r="Q20" s="3">
        <v>1063</v>
      </c>
      <c r="R20" s="3" t="s">
        <v>326</v>
      </c>
      <c r="S20" s="60">
        <v>58133.72093023255</v>
      </c>
      <c r="T20" s="3">
        <v>8.8081395348837201</v>
      </c>
      <c r="V20" s="3">
        <v>1063</v>
      </c>
      <c r="W20" s="3" t="s">
        <v>198</v>
      </c>
      <c r="X20" s="60"/>
      <c r="Y20" s="3"/>
      <c r="AA20" s="3">
        <v>1063</v>
      </c>
      <c r="AB20" s="3" t="s">
        <v>198</v>
      </c>
      <c r="AC20" s="60"/>
      <c r="AD20" s="3"/>
    </row>
    <row r="21" spans="2:30" x14ac:dyDescent="0.25">
      <c r="B21" s="3">
        <v>1063</v>
      </c>
      <c r="C21" s="3" t="s">
        <v>198</v>
      </c>
      <c r="D21" s="60">
        <v>1787662.55942196</v>
      </c>
      <c r="E21" s="3">
        <v>14</v>
      </c>
      <c r="G21" s="3">
        <v>1063</v>
      </c>
      <c r="H21" s="3" t="s">
        <v>198</v>
      </c>
      <c r="I21" s="60">
        <v>0</v>
      </c>
      <c r="J21" s="3">
        <v>0</v>
      </c>
      <c r="L21" s="3">
        <v>1083</v>
      </c>
      <c r="M21" s="3" t="s">
        <v>238</v>
      </c>
      <c r="N21" s="60">
        <v>4428571.4285714282</v>
      </c>
      <c r="O21" s="3">
        <v>13</v>
      </c>
      <c r="Q21" s="3">
        <v>1246</v>
      </c>
      <c r="R21" s="3" t="s">
        <v>24</v>
      </c>
      <c r="S21" s="60">
        <v>203468.02325581395</v>
      </c>
      <c r="T21" s="3">
        <v>30.828488372093023</v>
      </c>
      <c r="V21" s="3">
        <v>1246</v>
      </c>
      <c r="W21" s="3" t="s">
        <v>24</v>
      </c>
      <c r="X21" s="60"/>
      <c r="Y21" s="3"/>
      <c r="AA21" s="3">
        <v>1246</v>
      </c>
      <c r="AB21" s="3" t="s">
        <v>24</v>
      </c>
      <c r="AC21" s="60"/>
      <c r="AD21" s="3"/>
    </row>
    <row r="22" spans="2:30" x14ac:dyDescent="0.25">
      <c r="B22" s="3">
        <v>1246</v>
      </c>
      <c r="C22" s="3" t="s">
        <v>24</v>
      </c>
      <c r="D22" s="60">
        <v>1789204.6631331942</v>
      </c>
      <c r="E22" s="3">
        <v>14</v>
      </c>
      <c r="G22" s="3">
        <v>1246</v>
      </c>
      <c r="H22" s="3" t="s">
        <v>24</v>
      </c>
      <c r="I22" s="60">
        <v>0</v>
      </c>
      <c r="J22" s="3">
        <v>0</v>
      </c>
      <c r="L22" s="3">
        <v>1130</v>
      </c>
      <c r="M22" s="3" t="s">
        <v>178</v>
      </c>
      <c r="N22" s="60">
        <v>4428571.4285714282</v>
      </c>
      <c r="O22" s="3">
        <v>13</v>
      </c>
      <c r="Q22" s="3">
        <v>1075</v>
      </c>
      <c r="R22" s="3" t="s">
        <v>327</v>
      </c>
      <c r="S22" s="60">
        <v>67822.674418604656</v>
      </c>
      <c r="T22" s="3">
        <v>10.276162790697676</v>
      </c>
      <c r="V22" s="3">
        <v>1075</v>
      </c>
      <c r="W22" s="3" t="s">
        <v>192</v>
      </c>
      <c r="X22" s="60"/>
      <c r="Y22" s="3"/>
      <c r="AA22" s="3">
        <v>1075</v>
      </c>
      <c r="AB22" s="3" t="s">
        <v>192</v>
      </c>
      <c r="AC22" s="60"/>
      <c r="AD22" s="3"/>
    </row>
    <row r="23" spans="2:30" x14ac:dyDescent="0.25">
      <c r="B23" s="3">
        <v>1075</v>
      </c>
      <c r="C23" s="3" t="s">
        <v>192</v>
      </c>
      <c r="D23" s="60">
        <v>2672094.57652883</v>
      </c>
      <c r="E23" s="3">
        <v>21</v>
      </c>
      <c r="G23" s="3">
        <v>1075</v>
      </c>
      <c r="H23" s="3" t="s">
        <v>192</v>
      </c>
      <c r="I23" s="60">
        <v>0</v>
      </c>
      <c r="J23" s="3">
        <v>0</v>
      </c>
      <c r="L23" s="3">
        <v>1141</v>
      </c>
      <c r="M23" s="3" t="s">
        <v>189</v>
      </c>
      <c r="N23" s="60">
        <v>4428571.4285714282</v>
      </c>
      <c r="O23" s="3">
        <v>13</v>
      </c>
      <c r="Q23" s="3">
        <v>1045</v>
      </c>
      <c r="R23" s="3" t="s">
        <v>328</v>
      </c>
      <c r="S23" s="60">
        <v>135645.34883720931</v>
      </c>
      <c r="T23" s="3">
        <v>20.552325581395351</v>
      </c>
      <c r="V23" s="3">
        <v>1045</v>
      </c>
      <c r="W23" s="3" t="s">
        <v>193</v>
      </c>
      <c r="X23" s="60"/>
      <c r="Y23" s="3"/>
      <c r="AA23" s="3">
        <v>1045</v>
      </c>
      <c r="AB23" s="3" t="s">
        <v>193</v>
      </c>
      <c r="AC23" s="60"/>
      <c r="AD23" s="3"/>
    </row>
    <row r="24" spans="2:30" x14ac:dyDescent="0.25">
      <c r="B24" s="3">
        <v>1045</v>
      </c>
      <c r="C24" s="3" t="s">
        <v>193</v>
      </c>
      <c r="D24" s="60">
        <v>2492637.6127873622</v>
      </c>
      <c r="E24" s="3">
        <v>19</v>
      </c>
      <c r="G24" s="3">
        <v>1045</v>
      </c>
      <c r="H24" s="3" t="s">
        <v>193</v>
      </c>
      <c r="I24" s="60">
        <v>211206</v>
      </c>
      <c r="J24" s="3">
        <v>1</v>
      </c>
      <c r="L24" s="3">
        <v>1178</v>
      </c>
      <c r="M24" s="3" t="s">
        <v>127</v>
      </c>
      <c r="N24" s="60">
        <v>4428571.4285714282</v>
      </c>
      <c r="O24" s="3">
        <v>13</v>
      </c>
      <c r="Q24" s="3">
        <v>1182</v>
      </c>
      <c r="R24" s="3" t="s">
        <v>329</v>
      </c>
      <c r="S24" s="60">
        <v>9688.9534883720935</v>
      </c>
      <c r="T24" s="3">
        <v>1.4680232558139534</v>
      </c>
      <c r="V24" s="3">
        <v>1182</v>
      </c>
      <c r="W24" s="3" t="s">
        <v>72</v>
      </c>
      <c r="X24" s="60"/>
      <c r="Y24" s="3"/>
      <c r="AA24" s="3">
        <v>1182</v>
      </c>
      <c r="AB24" s="3" t="s">
        <v>72</v>
      </c>
      <c r="AC24" s="60"/>
      <c r="AD24" s="3"/>
    </row>
    <row r="25" spans="2:30" x14ac:dyDescent="0.25">
      <c r="B25" s="3">
        <v>1182</v>
      </c>
      <c r="C25" s="3" t="s">
        <v>72</v>
      </c>
      <c r="D25" s="60">
        <v>1512805.443928072</v>
      </c>
      <c r="E25" s="3">
        <v>12</v>
      </c>
      <c r="G25" s="3">
        <v>1182</v>
      </c>
      <c r="H25" s="3" t="s">
        <v>72</v>
      </c>
      <c r="I25" s="60">
        <v>0</v>
      </c>
      <c r="J25" s="3">
        <v>0</v>
      </c>
      <c r="L25" s="3">
        <v>1182</v>
      </c>
      <c r="M25" s="3" t="s">
        <v>72</v>
      </c>
      <c r="N25" s="60">
        <v>4428571.4285714282</v>
      </c>
      <c r="O25" s="3">
        <v>13</v>
      </c>
      <c r="Q25" s="3">
        <v>1187</v>
      </c>
      <c r="R25" s="3" t="s">
        <v>330</v>
      </c>
      <c r="S25" s="60">
        <v>96889.534883720931</v>
      </c>
      <c r="T25" s="3">
        <v>14.680232558139535</v>
      </c>
      <c r="V25" s="3">
        <v>1187</v>
      </c>
      <c r="W25" s="3" t="s">
        <v>200</v>
      </c>
      <c r="X25" s="60"/>
      <c r="Y25" s="3"/>
      <c r="AA25" s="3">
        <v>1187</v>
      </c>
      <c r="AB25" s="3" t="s">
        <v>200</v>
      </c>
      <c r="AC25" s="60"/>
      <c r="AD25" s="3"/>
    </row>
    <row r="26" spans="2:30" x14ac:dyDescent="0.25">
      <c r="B26" s="3">
        <v>1183</v>
      </c>
      <c r="C26" s="3" t="s">
        <v>78</v>
      </c>
      <c r="D26" s="60">
        <v>1517210.7985503008</v>
      </c>
      <c r="E26" s="3">
        <v>12</v>
      </c>
      <c r="G26" s="3">
        <v>1183</v>
      </c>
      <c r="H26" s="3" t="s">
        <v>78</v>
      </c>
      <c r="I26" s="60">
        <v>0</v>
      </c>
      <c r="J26" s="3">
        <v>0</v>
      </c>
      <c r="L26" s="3">
        <v>1183</v>
      </c>
      <c r="M26" s="3" t="s">
        <v>78</v>
      </c>
      <c r="N26" s="60">
        <v>4428571.4285714282</v>
      </c>
      <c r="O26" s="3">
        <v>13</v>
      </c>
      <c r="Q26" s="3">
        <v>1183</v>
      </c>
      <c r="R26" s="3" t="s">
        <v>331</v>
      </c>
      <c r="S26" s="60">
        <v>164712.20930232559</v>
      </c>
      <c r="T26" s="3">
        <v>24.956395348837209</v>
      </c>
      <c r="V26" s="3">
        <v>1183</v>
      </c>
      <c r="W26" s="3" t="s">
        <v>78</v>
      </c>
      <c r="X26" s="60"/>
      <c r="Y26" s="3"/>
      <c r="AA26" s="3">
        <v>1183</v>
      </c>
      <c r="AB26" s="3" t="s">
        <v>78</v>
      </c>
      <c r="AC26" s="60"/>
      <c r="AD26" s="3"/>
    </row>
    <row r="27" spans="2:30" x14ac:dyDescent="0.25">
      <c r="B27" s="3">
        <v>1055</v>
      </c>
      <c r="C27" s="3" t="s">
        <v>199</v>
      </c>
      <c r="D27" s="60">
        <v>1836473.5220685599</v>
      </c>
      <c r="E27" s="3">
        <v>13</v>
      </c>
      <c r="G27" s="3">
        <v>1055</v>
      </c>
      <c r="H27" s="3" t="s">
        <v>199</v>
      </c>
      <c r="I27" s="60">
        <v>0</v>
      </c>
      <c r="J27" s="3">
        <v>0</v>
      </c>
      <c r="L27" s="3">
        <v>1187</v>
      </c>
      <c r="M27" s="3" t="s">
        <v>200</v>
      </c>
      <c r="N27" s="60">
        <v>4428571.4285714282</v>
      </c>
      <c r="O27" s="3">
        <v>13</v>
      </c>
      <c r="Q27" s="3">
        <v>1055</v>
      </c>
      <c r="R27" s="3" t="s">
        <v>332</v>
      </c>
      <c r="S27" s="60">
        <v>58133.72093023255</v>
      </c>
      <c r="T27" s="3">
        <v>8.8081395348837201</v>
      </c>
      <c r="V27" s="3">
        <v>1055</v>
      </c>
      <c r="W27" s="3" t="s">
        <v>199</v>
      </c>
      <c r="X27" s="60"/>
      <c r="Y27" s="3"/>
      <c r="AA27" s="3">
        <v>1055</v>
      </c>
      <c r="AB27" s="3" t="s">
        <v>199</v>
      </c>
      <c r="AC27" s="60"/>
      <c r="AD27" s="3"/>
    </row>
    <row r="28" spans="2:30" x14ac:dyDescent="0.25">
      <c r="B28" s="3">
        <v>1212</v>
      </c>
      <c r="C28" s="3" t="s">
        <v>42</v>
      </c>
      <c r="D28" s="60">
        <v>1700578.3305541163</v>
      </c>
      <c r="E28" s="3">
        <v>13</v>
      </c>
      <c r="G28" s="3">
        <v>1212</v>
      </c>
      <c r="H28" s="3" t="s">
        <v>42</v>
      </c>
      <c r="I28" s="60">
        <v>0</v>
      </c>
      <c r="J28" s="3">
        <v>0</v>
      </c>
      <c r="L28" s="3">
        <v>1189</v>
      </c>
      <c r="M28" s="3" t="s">
        <v>147</v>
      </c>
      <c r="N28" s="60">
        <v>4428571.4285714282</v>
      </c>
      <c r="O28" s="3">
        <v>13</v>
      </c>
      <c r="Q28" s="3">
        <v>1212</v>
      </c>
      <c r="R28" s="3" t="s">
        <v>333</v>
      </c>
      <c r="S28" s="60">
        <v>164712.20930232559</v>
      </c>
      <c r="T28" s="3">
        <v>24.956395348837209</v>
      </c>
      <c r="V28" s="3">
        <v>1212</v>
      </c>
      <c r="W28" s="3" t="s">
        <v>42</v>
      </c>
      <c r="X28" s="60"/>
      <c r="Y28" s="3"/>
      <c r="AA28" s="3">
        <v>1212</v>
      </c>
      <c r="AB28" s="3" t="s">
        <v>42</v>
      </c>
      <c r="AC28" s="60"/>
      <c r="AD28" s="3"/>
    </row>
    <row r="29" spans="2:30" x14ac:dyDescent="0.25">
      <c r="B29" s="3">
        <v>1007</v>
      </c>
      <c r="C29" s="3" t="s">
        <v>185</v>
      </c>
      <c r="D29" s="60">
        <v>986482.39196160843</v>
      </c>
      <c r="E29" s="3">
        <v>6</v>
      </c>
      <c r="G29" s="3">
        <v>1007</v>
      </c>
      <c r="H29" s="3" t="s">
        <v>185</v>
      </c>
      <c r="I29" s="60">
        <v>0</v>
      </c>
      <c r="J29" s="3">
        <v>0</v>
      </c>
      <c r="L29" s="3">
        <v>1212</v>
      </c>
      <c r="M29" s="3" t="s">
        <v>42</v>
      </c>
      <c r="N29" s="60">
        <v>4428571.4285714282</v>
      </c>
      <c r="O29" s="3">
        <v>13</v>
      </c>
      <c r="Q29" s="3">
        <v>1007</v>
      </c>
      <c r="R29" s="3" t="s">
        <v>334</v>
      </c>
      <c r="S29" s="60">
        <v>58133.72093023255</v>
      </c>
      <c r="T29" s="3">
        <v>8.8081395348837201</v>
      </c>
      <c r="V29" s="3">
        <v>1007</v>
      </c>
      <c r="W29" s="3" t="s">
        <v>185</v>
      </c>
      <c r="X29" s="60"/>
      <c r="Y29" s="3"/>
      <c r="AA29" s="3">
        <v>1007</v>
      </c>
      <c r="AB29" s="3" t="s">
        <v>185</v>
      </c>
      <c r="AC29" s="60"/>
      <c r="AD29" s="3"/>
    </row>
    <row r="30" spans="2:30" x14ac:dyDescent="0.25">
      <c r="B30" s="3">
        <v>1006</v>
      </c>
      <c r="C30" s="3" t="s">
        <v>186</v>
      </c>
      <c r="D30" s="60">
        <v>2143045.0876603951</v>
      </c>
      <c r="E30" s="3">
        <v>17</v>
      </c>
      <c r="G30" s="3">
        <v>1006</v>
      </c>
      <c r="H30" s="3" t="s">
        <v>186</v>
      </c>
      <c r="I30" s="60">
        <v>0</v>
      </c>
      <c r="J30" s="3">
        <v>0</v>
      </c>
      <c r="L30" s="3">
        <v>1246</v>
      </c>
      <c r="M30" s="3" t="s">
        <v>24</v>
      </c>
      <c r="N30" s="60">
        <v>4428571.4285714282</v>
      </c>
      <c r="O30" s="3">
        <v>13</v>
      </c>
      <c r="Q30" s="3">
        <v>1047</v>
      </c>
      <c r="R30" s="3" t="s">
        <v>335</v>
      </c>
      <c r="S30" s="60">
        <v>106578.48837209304</v>
      </c>
      <c r="T30" s="3">
        <v>16.14825581395349</v>
      </c>
      <c r="V30" s="3">
        <v>1047</v>
      </c>
      <c r="W30" s="3" t="s">
        <v>181</v>
      </c>
      <c r="X30" s="60"/>
      <c r="Y30" s="3"/>
      <c r="AA30" s="3">
        <v>1047</v>
      </c>
      <c r="AB30" s="3" t="s">
        <v>181</v>
      </c>
      <c r="AC30" s="60"/>
      <c r="AD30" s="3"/>
    </row>
    <row r="31" spans="2:30" x14ac:dyDescent="0.25">
      <c r="B31" s="3">
        <v>1047</v>
      </c>
      <c r="C31" s="3" t="s">
        <v>181</v>
      </c>
      <c r="D31" s="60">
        <v>2758273.315915646</v>
      </c>
      <c r="E31" s="3">
        <v>22</v>
      </c>
      <c r="G31" s="3">
        <v>1047</v>
      </c>
      <c r="H31" s="3" t="s">
        <v>181</v>
      </c>
      <c r="I31" s="60">
        <v>0</v>
      </c>
      <c r="J31" s="3">
        <v>0</v>
      </c>
      <c r="L31" s="3">
        <v>1251</v>
      </c>
      <c r="M31" s="3" t="s">
        <v>31</v>
      </c>
      <c r="N31" s="60">
        <v>4428571.4285714282</v>
      </c>
      <c r="O31" s="3">
        <v>13</v>
      </c>
      <c r="Q31" s="3">
        <v>1185</v>
      </c>
      <c r="R31" s="3" t="s">
        <v>336</v>
      </c>
      <c r="S31" s="60">
        <v>19377.906976744187</v>
      </c>
      <c r="T31" s="3">
        <v>2.9360465116279069</v>
      </c>
      <c r="V31" s="3">
        <v>1185</v>
      </c>
      <c r="W31" s="3" t="s">
        <v>187</v>
      </c>
      <c r="X31" s="60"/>
      <c r="Y31" s="3"/>
      <c r="AA31" s="3">
        <v>1185</v>
      </c>
      <c r="AB31" s="3" t="s">
        <v>187</v>
      </c>
      <c r="AC31" s="60"/>
      <c r="AD31" s="3"/>
    </row>
    <row r="32" spans="2:30" x14ac:dyDescent="0.25">
      <c r="B32" s="3">
        <v>1187</v>
      </c>
      <c r="C32" s="3" t="s">
        <v>200</v>
      </c>
      <c r="D32" s="60">
        <v>2721168.8883916517</v>
      </c>
      <c r="E32" s="3">
        <v>20</v>
      </c>
      <c r="G32" s="3">
        <v>1187</v>
      </c>
      <c r="H32" s="3" t="s">
        <v>200</v>
      </c>
      <c r="I32" s="60">
        <v>0</v>
      </c>
      <c r="J32" s="3">
        <v>0</v>
      </c>
      <c r="Q32" s="3">
        <v>1189</v>
      </c>
      <c r="R32" s="3" t="s">
        <v>337</v>
      </c>
      <c r="S32" s="60">
        <v>106578.48837209304</v>
      </c>
      <c r="T32" s="3">
        <v>16.14825581395349</v>
      </c>
      <c r="V32" s="3">
        <v>1189</v>
      </c>
      <c r="W32" s="3" t="s">
        <v>147</v>
      </c>
      <c r="X32" s="60"/>
      <c r="Y32" s="3"/>
      <c r="AA32" s="3">
        <v>1189</v>
      </c>
      <c r="AB32" s="3" t="s">
        <v>147</v>
      </c>
      <c r="AC32" s="60"/>
      <c r="AD32" s="3"/>
    </row>
    <row r="33" spans="2:30" x14ac:dyDescent="0.25">
      <c r="B33" s="3">
        <v>1185</v>
      </c>
      <c r="C33" s="3" t="s">
        <v>187</v>
      </c>
      <c r="D33" s="60">
        <v>2823947.0057704831</v>
      </c>
      <c r="E33" s="3">
        <v>22</v>
      </c>
      <c r="G33" s="3">
        <v>1185</v>
      </c>
      <c r="H33" s="3" t="s">
        <v>187</v>
      </c>
      <c r="I33" s="60">
        <v>0</v>
      </c>
      <c r="J33" s="3">
        <v>0</v>
      </c>
      <c r="Q33" s="3">
        <v>1046</v>
      </c>
      <c r="R33" s="3" t="s">
        <v>338</v>
      </c>
      <c r="S33" s="60">
        <v>29066.860465116275</v>
      </c>
      <c r="T33" s="3">
        <v>4.4040697674418601</v>
      </c>
      <c r="V33" s="3">
        <v>1046</v>
      </c>
      <c r="W33" s="3" t="s">
        <v>22</v>
      </c>
      <c r="X33" s="60"/>
      <c r="Y33" s="3"/>
      <c r="AA33" s="3">
        <v>1046</v>
      </c>
      <c r="AB33" s="3" t="s">
        <v>22</v>
      </c>
      <c r="AC33" s="60"/>
      <c r="AD33" s="3"/>
    </row>
    <row r="34" spans="2:30" x14ac:dyDescent="0.25">
      <c r="B34" s="3">
        <v>1189</v>
      </c>
      <c r="C34" s="3" t="s">
        <v>147</v>
      </c>
      <c r="D34" s="60">
        <v>5905701.4857506603</v>
      </c>
      <c r="E34" s="3">
        <v>47</v>
      </c>
      <c r="G34" s="3">
        <v>1189</v>
      </c>
      <c r="H34" s="3" t="s">
        <v>147</v>
      </c>
      <c r="I34" s="60">
        <v>0</v>
      </c>
      <c r="J34" s="3">
        <v>0</v>
      </c>
      <c r="Q34" s="3">
        <v>1039</v>
      </c>
      <c r="R34" s="3" t="s">
        <v>339</v>
      </c>
      <c r="S34" s="60">
        <v>339113.37209302327</v>
      </c>
      <c r="T34" s="3">
        <v>51.380813953488371</v>
      </c>
      <c r="V34" s="3">
        <v>1039</v>
      </c>
      <c r="W34" s="3" t="s">
        <v>182</v>
      </c>
      <c r="X34" s="60"/>
      <c r="Y34" s="3"/>
      <c r="AA34" s="3">
        <v>1039</v>
      </c>
      <c r="AB34" s="3" t="s">
        <v>182</v>
      </c>
      <c r="AC34" s="60"/>
      <c r="AD34" s="3"/>
    </row>
    <row r="35" spans="2:30" x14ac:dyDescent="0.25">
      <c r="B35" s="3">
        <v>1034</v>
      </c>
      <c r="C35" s="3" t="s">
        <v>194</v>
      </c>
      <c r="D35" s="60">
        <v>1817665.7341446343</v>
      </c>
      <c r="E35" s="3">
        <v>14</v>
      </c>
      <c r="G35" s="3">
        <v>1034</v>
      </c>
      <c r="H35" s="3" t="s">
        <v>194</v>
      </c>
      <c r="I35" s="60">
        <v>0</v>
      </c>
      <c r="J35" s="3">
        <v>0</v>
      </c>
      <c r="Q35" s="3">
        <v>1058</v>
      </c>
      <c r="R35" s="3" t="s">
        <v>340</v>
      </c>
      <c r="S35" s="60">
        <v>19377.906976744187</v>
      </c>
      <c r="T35" s="3">
        <v>2.9360465116279069</v>
      </c>
      <c r="V35" s="3">
        <v>1058</v>
      </c>
      <c r="W35" s="3" t="s">
        <v>190</v>
      </c>
      <c r="X35" s="60"/>
      <c r="Y35" s="3"/>
      <c r="AA35" s="3">
        <v>1058</v>
      </c>
      <c r="AB35" s="3" t="s">
        <v>190</v>
      </c>
      <c r="AC35" s="60"/>
      <c r="AD35" s="3"/>
    </row>
    <row r="36" spans="2:30" x14ac:dyDescent="0.25">
      <c r="B36" s="3">
        <v>1046</v>
      </c>
      <c r="C36" s="3" t="s">
        <v>22</v>
      </c>
      <c r="D36" s="60">
        <v>1525971.5645956439</v>
      </c>
      <c r="E36" s="3">
        <v>12</v>
      </c>
      <c r="G36" s="3">
        <v>1046</v>
      </c>
      <c r="H36" s="3" t="s">
        <v>22</v>
      </c>
      <c r="I36" s="60">
        <v>0</v>
      </c>
      <c r="J36" s="3">
        <v>0</v>
      </c>
      <c r="Q36" s="3">
        <v>1006</v>
      </c>
      <c r="R36" s="3" t="s">
        <v>341</v>
      </c>
      <c r="S36" s="60">
        <v>19377.906976744187</v>
      </c>
      <c r="T36" s="3">
        <v>2.9360465116279069</v>
      </c>
      <c r="V36" s="3">
        <v>1006</v>
      </c>
      <c r="W36" s="3" t="s">
        <v>186</v>
      </c>
      <c r="X36" s="60"/>
      <c r="Y36" s="3"/>
      <c r="AA36" s="3">
        <v>1006</v>
      </c>
      <c r="AB36" s="3" t="s">
        <v>186</v>
      </c>
      <c r="AC36" s="60"/>
      <c r="AD36" s="3"/>
    </row>
    <row r="37" spans="2:30" x14ac:dyDescent="0.25">
      <c r="B37" s="3">
        <v>1039</v>
      </c>
      <c r="C37" s="3" t="s">
        <v>182</v>
      </c>
      <c r="D37" s="60">
        <v>2605561.6751600183</v>
      </c>
      <c r="E37" s="3">
        <v>20</v>
      </c>
      <c r="G37" s="3">
        <v>1039</v>
      </c>
      <c r="H37" s="3" t="s">
        <v>182</v>
      </c>
      <c r="I37" s="60">
        <v>0</v>
      </c>
      <c r="J37" s="3">
        <v>0</v>
      </c>
      <c r="Q37" s="3">
        <v>1034</v>
      </c>
      <c r="R37" s="3" t="s">
        <v>342</v>
      </c>
      <c r="S37" s="60">
        <v>19377.906976744187</v>
      </c>
      <c r="T37" s="3">
        <v>2.9360465116279069</v>
      </c>
      <c r="V37" s="3">
        <v>1034</v>
      </c>
      <c r="W37" s="3" t="s">
        <v>194</v>
      </c>
      <c r="X37" s="60"/>
      <c r="Y37" s="3"/>
      <c r="AA37" s="3">
        <v>1034</v>
      </c>
      <c r="AB37" s="3" t="s">
        <v>194</v>
      </c>
      <c r="AC37" s="60"/>
      <c r="AD37" s="3"/>
    </row>
  </sheetData>
  <mergeCells count="6">
    <mergeCell ref="AA2:AD2"/>
    <mergeCell ref="B2:E2"/>
    <mergeCell ref="G2:J2"/>
    <mergeCell ref="L2:O2"/>
    <mergeCell ref="Q2:T2"/>
    <mergeCell ref="V2: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5C71-5640-4242-98B8-9E11DFEB9B04}">
  <dimension ref="B1:AD143"/>
  <sheetViews>
    <sheetView topLeftCell="L16" workbookViewId="0">
      <selection activeCell="R29" sqref="R29"/>
    </sheetView>
  </sheetViews>
  <sheetFormatPr baseColWidth="10" defaultRowHeight="15" x14ac:dyDescent="0.25"/>
  <cols>
    <col min="1" max="1" width="1" customWidth="1"/>
    <col min="2" max="3" width="11.42578125" style="105"/>
    <col min="4" max="4" width="14.140625" style="106" bestFit="1" customWidth="1"/>
    <col min="5" max="5" width="11.140625" style="105" customWidth="1"/>
    <col min="6" max="6" width="11" bestFit="1" customWidth="1"/>
    <col min="11" max="11" width="4.140625" customWidth="1"/>
    <col min="14" max="14" width="15.140625" bestFit="1" customWidth="1"/>
    <col min="16" max="16" width="11" bestFit="1" customWidth="1"/>
    <col min="19" max="19" width="12.5703125" style="59" bestFit="1" customWidth="1"/>
    <col min="21" max="21" width="11" bestFit="1" customWidth="1"/>
    <col min="26" max="26" width="4.7109375" customWidth="1"/>
  </cols>
  <sheetData>
    <row r="1" spans="2:30" ht="10.5" customHeight="1" x14ac:dyDescent="0.25"/>
    <row r="2" spans="2:30" x14ac:dyDescent="0.25">
      <c r="B2" s="150" t="s">
        <v>206</v>
      </c>
      <c r="C2" s="151"/>
      <c r="D2" s="151"/>
      <c r="E2" s="152"/>
      <c r="G2" s="150" t="s">
        <v>207</v>
      </c>
      <c r="H2" s="151"/>
      <c r="I2" s="151"/>
      <c r="J2" s="152"/>
      <c r="L2" s="150" t="s">
        <v>230</v>
      </c>
      <c r="M2" s="151"/>
      <c r="N2" s="151"/>
      <c r="O2" s="152"/>
      <c r="Q2" s="150" t="s">
        <v>208</v>
      </c>
      <c r="R2" s="151"/>
      <c r="S2" s="151"/>
      <c r="T2" s="152"/>
      <c r="V2" s="150" t="s">
        <v>233</v>
      </c>
      <c r="W2" s="151"/>
      <c r="X2" s="151"/>
      <c r="Y2" s="152"/>
      <c r="AA2" s="150" t="s">
        <v>234</v>
      </c>
      <c r="AB2" s="151"/>
      <c r="AC2" s="151"/>
      <c r="AD2" s="152"/>
    </row>
    <row r="3" spans="2:30" x14ac:dyDescent="0.25">
      <c r="B3" s="21" t="s">
        <v>5</v>
      </c>
      <c r="C3" s="21" t="s">
        <v>164</v>
      </c>
      <c r="D3" s="13" t="s">
        <v>153</v>
      </c>
      <c r="E3" s="21" t="s">
        <v>154</v>
      </c>
      <c r="G3" s="21" t="s">
        <v>5</v>
      </c>
      <c r="H3" s="21" t="s">
        <v>164</v>
      </c>
      <c r="I3" s="13" t="s">
        <v>153</v>
      </c>
      <c r="J3" s="21" t="s">
        <v>154</v>
      </c>
      <c r="L3" s="21" t="s">
        <v>5</v>
      </c>
      <c r="M3" s="21" t="s">
        <v>164</v>
      </c>
      <c r="N3" s="13" t="s">
        <v>153</v>
      </c>
      <c r="O3" s="21" t="s">
        <v>154</v>
      </c>
      <c r="Q3" s="21" t="s">
        <v>5</v>
      </c>
      <c r="R3" s="21" t="s">
        <v>164</v>
      </c>
      <c r="S3" s="13" t="s">
        <v>153</v>
      </c>
      <c r="T3" s="21" t="s">
        <v>154</v>
      </c>
      <c r="V3" s="21" t="s">
        <v>5</v>
      </c>
      <c r="W3" s="21" t="s">
        <v>164</v>
      </c>
      <c r="X3" s="13" t="s">
        <v>153</v>
      </c>
      <c r="Y3" s="21" t="s">
        <v>154</v>
      </c>
      <c r="AA3" s="21" t="s">
        <v>5</v>
      </c>
      <c r="AB3" s="21" t="s">
        <v>164</v>
      </c>
      <c r="AC3" s="13" t="s">
        <v>153</v>
      </c>
      <c r="AD3" s="21" t="s">
        <v>154</v>
      </c>
    </row>
    <row r="4" spans="2:30" x14ac:dyDescent="0.25">
      <c r="B4" s="107">
        <v>1003</v>
      </c>
      <c r="C4" s="2">
        <v>17525371</v>
      </c>
      <c r="D4" s="109">
        <v>125995</v>
      </c>
      <c r="E4" s="110">
        <v>1</v>
      </c>
      <c r="G4" s="107">
        <v>1005</v>
      </c>
      <c r="H4" s="3">
        <v>36301027</v>
      </c>
      <c r="I4" s="61">
        <v>211206</v>
      </c>
      <c r="J4" s="61">
        <v>1</v>
      </c>
      <c r="L4" s="61">
        <v>1001</v>
      </c>
      <c r="M4" s="61">
        <v>37839220</v>
      </c>
      <c r="N4" s="60">
        <v>809400</v>
      </c>
      <c r="O4" s="3">
        <v>1</v>
      </c>
      <c r="Q4" s="61">
        <v>1001</v>
      </c>
      <c r="R4" s="61">
        <v>37839220</v>
      </c>
      <c r="S4" s="60">
        <v>6600</v>
      </c>
      <c r="T4" s="3">
        <v>1</v>
      </c>
      <c r="V4" s="112">
        <v>1003</v>
      </c>
      <c r="W4" s="113">
        <v>1090376879</v>
      </c>
      <c r="X4" s="111">
        <v>86182</v>
      </c>
      <c r="Y4" s="111">
        <v>1</v>
      </c>
    </row>
    <row r="5" spans="2:30" x14ac:dyDescent="0.25">
      <c r="B5" s="107">
        <v>1003</v>
      </c>
      <c r="C5" s="2">
        <v>88271827</v>
      </c>
      <c r="D5" s="109">
        <v>143397</v>
      </c>
      <c r="E5" s="110">
        <v>1</v>
      </c>
      <c r="G5" s="107">
        <v>1178</v>
      </c>
      <c r="H5" s="3">
        <v>17689042</v>
      </c>
      <c r="I5" s="61">
        <v>211206</v>
      </c>
      <c r="J5" s="61">
        <v>1</v>
      </c>
      <c r="L5" s="61">
        <v>1023</v>
      </c>
      <c r="M5" s="61">
        <v>91513505</v>
      </c>
      <c r="N5" s="60">
        <v>500100</v>
      </c>
      <c r="O5" s="3">
        <v>1</v>
      </c>
      <c r="Q5" s="61">
        <v>1003</v>
      </c>
      <c r="R5" s="61">
        <v>1090376879</v>
      </c>
      <c r="S5" s="60">
        <v>6600</v>
      </c>
      <c r="T5" s="3">
        <v>1</v>
      </c>
      <c r="V5" s="112">
        <v>1016</v>
      </c>
      <c r="W5" s="113">
        <v>1090377350</v>
      </c>
      <c r="X5" s="111">
        <v>86182</v>
      </c>
      <c r="Y5" s="111">
        <v>1</v>
      </c>
    </row>
    <row r="6" spans="2:30" x14ac:dyDescent="0.25">
      <c r="B6" s="107">
        <v>1005</v>
      </c>
      <c r="C6" s="2">
        <v>10933968</v>
      </c>
      <c r="D6" s="109">
        <v>251990</v>
      </c>
      <c r="E6" s="110">
        <v>2</v>
      </c>
      <c r="G6" s="62"/>
      <c r="H6" s="3"/>
      <c r="I6" s="61"/>
      <c r="J6" s="61"/>
      <c r="L6" s="61">
        <v>1039</v>
      </c>
      <c r="M6" s="61">
        <v>20896779</v>
      </c>
      <c r="N6" s="60">
        <v>500100</v>
      </c>
      <c r="O6" s="3">
        <v>1</v>
      </c>
      <c r="Q6" s="61">
        <v>1003</v>
      </c>
      <c r="R6" s="61">
        <v>37279792</v>
      </c>
      <c r="S6" s="60">
        <v>6600</v>
      </c>
      <c r="T6" s="3">
        <v>1</v>
      </c>
      <c r="V6" s="112">
        <v>1047</v>
      </c>
      <c r="W6" s="113">
        <v>80224902</v>
      </c>
      <c r="X6" s="111">
        <v>122238</v>
      </c>
      <c r="Y6" s="111">
        <v>1</v>
      </c>
    </row>
    <row r="7" spans="2:30" x14ac:dyDescent="0.25">
      <c r="B7" s="107">
        <v>1005</v>
      </c>
      <c r="C7" s="2">
        <v>36301027</v>
      </c>
      <c r="D7" s="109">
        <v>136938</v>
      </c>
      <c r="E7" s="110">
        <v>2</v>
      </c>
      <c r="G7" s="62"/>
      <c r="H7" s="3"/>
      <c r="I7" s="61"/>
      <c r="J7" s="61"/>
      <c r="L7" s="61">
        <v>1045</v>
      </c>
      <c r="M7" s="61">
        <v>1061704650</v>
      </c>
      <c r="N7" s="60">
        <v>500100</v>
      </c>
      <c r="O7" s="3">
        <v>1</v>
      </c>
      <c r="Q7" s="61">
        <v>1023</v>
      </c>
      <c r="R7" s="61">
        <v>91513505</v>
      </c>
      <c r="S7" s="60">
        <v>6600</v>
      </c>
      <c r="T7" s="3">
        <v>1</v>
      </c>
    </row>
    <row r="8" spans="2:30" x14ac:dyDescent="0.25">
      <c r="B8" s="107">
        <v>1005</v>
      </c>
      <c r="C8" s="2">
        <v>50985506</v>
      </c>
      <c r="D8" s="109">
        <v>153976</v>
      </c>
      <c r="E8" s="110">
        <v>2</v>
      </c>
      <c r="G8" s="62"/>
      <c r="H8" s="3"/>
      <c r="I8" s="61"/>
      <c r="J8" s="61"/>
      <c r="L8" s="61">
        <v>1061</v>
      </c>
      <c r="M8" s="61">
        <v>1049633476</v>
      </c>
      <c r="N8" s="60">
        <v>500100</v>
      </c>
      <c r="O8" s="3">
        <v>1</v>
      </c>
      <c r="Q8" s="61">
        <v>1039</v>
      </c>
      <c r="R8" s="61">
        <v>20896779</v>
      </c>
      <c r="S8" s="60">
        <v>13200</v>
      </c>
      <c r="T8" s="3">
        <v>2</v>
      </c>
    </row>
    <row r="9" spans="2:30" x14ac:dyDescent="0.25">
      <c r="B9" s="107">
        <v>1005</v>
      </c>
      <c r="C9" s="2">
        <v>1067916764</v>
      </c>
      <c r="D9" s="109">
        <v>153976</v>
      </c>
      <c r="E9" s="110">
        <v>2</v>
      </c>
      <c r="G9" s="62"/>
      <c r="H9" s="3"/>
      <c r="I9" s="61"/>
      <c r="J9" s="61"/>
      <c r="L9" s="61">
        <v>1083</v>
      </c>
      <c r="M9" s="61">
        <v>1120374742</v>
      </c>
      <c r="N9" s="60">
        <v>500100</v>
      </c>
      <c r="O9" s="3">
        <v>1</v>
      </c>
      <c r="Q9" s="61">
        <v>1045</v>
      </c>
      <c r="R9" s="61">
        <v>1061704650</v>
      </c>
      <c r="S9" s="60">
        <v>6600</v>
      </c>
      <c r="T9" s="3">
        <v>1</v>
      </c>
    </row>
    <row r="10" spans="2:30" x14ac:dyDescent="0.25">
      <c r="B10" s="107">
        <v>1005</v>
      </c>
      <c r="C10" s="2">
        <v>1067954572</v>
      </c>
      <c r="D10" s="109">
        <v>320889</v>
      </c>
      <c r="E10" s="110">
        <v>4</v>
      </c>
      <c r="G10" s="62"/>
      <c r="H10" s="3"/>
      <c r="I10" s="61"/>
      <c r="J10" s="61"/>
      <c r="L10" s="61">
        <v>1141</v>
      </c>
      <c r="M10" s="61">
        <v>1117531198</v>
      </c>
      <c r="N10" s="60">
        <v>377850</v>
      </c>
      <c r="O10" s="3">
        <v>1</v>
      </c>
      <c r="Q10" s="61">
        <v>1061</v>
      </c>
      <c r="R10" s="61">
        <v>1049633476</v>
      </c>
      <c r="S10" s="60">
        <v>6600</v>
      </c>
      <c r="T10" s="3">
        <v>1</v>
      </c>
    </row>
    <row r="11" spans="2:30" x14ac:dyDescent="0.25">
      <c r="B11" s="107">
        <v>1006</v>
      </c>
      <c r="C11" s="2">
        <v>1102838878</v>
      </c>
      <c r="D11" s="109">
        <v>29974</v>
      </c>
      <c r="E11" s="110">
        <v>1</v>
      </c>
      <c r="G11" s="62"/>
      <c r="H11" s="3"/>
      <c r="I11" s="61"/>
      <c r="J11" s="61"/>
      <c r="L11" s="61">
        <v>1189</v>
      </c>
      <c r="M11" s="61">
        <v>1007271015</v>
      </c>
      <c r="N11" s="60">
        <v>500100</v>
      </c>
      <c r="O11" s="3">
        <v>1</v>
      </c>
      <c r="Q11" s="61">
        <v>1083</v>
      </c>
      <c r="R11" s="61">
        <v>1120374742</v>
      </c>
      <c r="S11" s="60">
        <v>6600</v>
      </c>
      <c r="T11" s="3">
        <v>1</v>
      </c>
    </row>
    <row r="12" spans="2:30" x14ac:dyDescent="0.25">
      <c r="B12" s="107">
        <v>1007</v>
      </c>
      <c r="C12" s="2">
        <v>890206611</v>
      </c>
      <c r="D12" s="109">
        <v>119900</v>
      </c>
      <c r="E12" s="110">
        <v>2</v>
      </c>
      <c r="G12" s="62"/>
      <c r="H12" s="3"/>
      <c r="I12" s="61"/>
      <c r="J12" s="61"/>
      <c r="L12" s="61">
        <v>1212</v>
      </c>
      <c r="M12" s="61">
        <v>37893881</v>
      </c>
      <c r="N12" s="60">
        <v>500100</v>
      </c>
      <c r="O12" s="3">
        <v>1</v>
      </c>
      <c r="Q12" s="61">
        <v>1130</v>
      </c>
      <c r="R12" s="61">
        <v>35254251</v>
      </c>
      <c r="S12" s="60">
        <v>19800</v>
      </c>
      <c r="T12" s="3">
        <v>3</v>
      </c>
    </row>
    <row r="13" spans="2:30" x14ac:dyDescent="0.25">
      <c r="B13" s="107">
        <v>1007</v>
      </c>
      <c r="C13" s="2">
        <v>1082851470</v>
      </c>
      <c r="D13" s="109">
        <v>76988</v>
      </c>
      <c r="E13" s="110">
        <v>1</v>
      </c>
      <c r="G13" s="62"/>
      <c r="H13" s="3"/>
      <c r="I13" s="61"/>
      <c r="J13" s="61"/>
      <c r="L13" s="61">
        <v>1251</v>
      </c>
      <c r="M13" s="61">
        <v>1120563108</v>
      </c>
      <c r="N13" s="60">
        <v>500100</v>
      </c>
      <c r="O13" s="3">
        <v>1</v>
      </c>
      <c r="Q13" s="61">
        <v>1141</v>
      </c>
      <c r="R13" s="61">
        <v>1006812869</v>
      </c>
      <c r="S13" s="60">
        <v>6600</v>
      </c>
      <c r="T13" s="3">
        <v>1</v>
      </c>
    </row>
    <row r="14" spans="2:30" x14ac:dyDescent="0.25">
      <c r="B14" s="107">
        <v>1016</v>
      </c>
      <c r="C14" s="2">
        <v>37272142</v>
      </c>
      <c r="D14" s="109">
        <v>37639</v>
      </c>
      <c r="E14" s="110">
        <v>1</v>
      </c>
      <c r="L14" s="61">
        <v>1251</v>
      </c>
      <c r="M14" s="61">
        <v>1120580978</v>
      </c>
      <c r="N14" s="60">
        <v>441750</v>
      </c>
      <c r="O14" s="3">
        <v>1</v>
      </c>
      <c r="Q14" s="61">
        <v>1141</v>
      </c>
      <c r="R14" s="61">
        <v>1117531198</v>
      </c>
      <c r="S14" s="60">
        <v>6600</v>
      </c>
      <c r="T14" s="3">
        <v>1</v>
      </c>
    </row>
    <row r="15" spans="2:30" x14ac:dyDescent="0.25">
      <c r="B15" s="107">
        <v>1016</v>
      </c>
      <c r="C15" s="2">
        <v>1090377350</v>
      </c>
      <c r="D15" s="109">
        <v>76988</v>
      </c>
      <c r="E15" s="110">
        <v>1</v>
      </c>
      <c r="L15" s="61">
        <v>1268</v>
      </c>
      <c r="M15" s="61">
        <v>1140417569</v>
      </c>
      <c r="N15" s="60">
        <v>407250</v>
      </c>
      <c r="O15" s="3">
        <v>1</v>
      </c>
      <c r="Q15" s="61">
        <v>1189</v>
      </c>
      <c r="R15" s="61">
        <v>1007271015</v>
      </c>
      <c r="S15" s="60">
        <v>6600</v>
      </c>
      <c r="T15" s="3">
        <v>1</v>
      </c>
    </row>
    <row r="16" spans="2:30" x14ac:dyDescent="0.25">
      <c r="B16" s="107">
        <v>1016</v>
      </c>
      <c r="C16" s="2">
        <v>1093751613</v>
      </c>
      <c r="D16" s="109">
        <v>76988</v>
      </c>
      <c r="E16" s="110">
        <v>1</v>
      </c>
      <c r="L16" s="61">
        <v>1269</v>
      </c>
      <c r="M16" s="61">
        <v>890206611</v>
      </c>
      <c r="N16" s="60">
        <v>3256200</v>
      </c>
      <c r="O16" s="3">
        <v>7</v>
      </c>
      <c r="Q16" s="61">
        <v>1212</v>
      </c>
      <c r="R16" s="61">
        <v>37893881</v>
      </c>
      <c r="S16" s="60">
        <v>6600</v>
      </c>
      <c r="T16" s="3">
        <v>1</v>
      </c>
    </row>
    <row r="17" spans="2:20" x14ac:dyDescent="0.25">
      <c r="B17" s="107">
        <v>1023</v>
      </c>
      <c r="C17" s="2">
        <v>39539274</v>
      </c>
      <c r="D17" s="109">
        <v>76988</v>
      </c>
      <c r="E17" s="110">
        <v>1</v>
      </c>
      <c r="L17" s="3"/>
      <c r="M17" s="3"/>
      <c r="N17" s="60"/>
      <c r="O17" s="3"/>
      <c r="Q17" s="61">
        <v>1246</v>
      </c>
      <c r="R17" s="61">
        <v>59311332</v>
      </c>
      <c r="S17" s="60">
        <v>6600</v>
      </c>
      <c r="T17" s="3">
        <v>1</v>
      </c>
    </row>
    <row r="18" spans="2:20" x14ac:dyDescent="0.25">
      <c r="B18" s="107">
        <v>1039</v>
      </c>
      <c r="C18" s="2">
        <v>20896779</v>
      </c>
      <c r="D18" s="109">
        <v>325200</v>
      </c>
      <c r="E18" s="110">
        <v>4</v>
      </c>
      <c r="L18" s="3"/>
      <c r="M18" s="3"/>
      <c r="N18" s="60"/>
      <c r="O18" s="3"/>
      <c r="Q18" s="61">
        <v>1251</v>
      </c>
      <c r="R18" s="61">
        <v>1120563108</v>
      </c>
      <c r="S18" s="60">
        <v>6600</v>
      </c>
      <c r="T18" s="3">
        <v>1</v>
      </c>
    </row>
    <row r="19" spans="2:20" x14ac:dyDescent="0.25">
      <c r="B19" s="107">
        <v>1045</v>
      </c>
      <c r="C19" s="2">
        <v>4611684</v>
      </c>
      <c r="D19" s="109">
        <v>184153</v>
      </c>
      <c r="E19" s="110">
        <v>1</v>
      </c>
      <c r="L19" s="3"/>
      <c r="M19" s="3"/>
      <c r="N19" s="60"/>
      <c r="O19" s="3"/>
      <c r="Q19" s="61">
        <v>1251</v>
      </c>
      <c r="R19" s="61">
        <v>1120580978</v>
      </c>
      <c r="S19" s="60">
        <v>6600</v>
      </c>
      <c r="T19" s="3">
        <v>1</v>
      </c>
    </row>
    <row r="20" spans="2:20" x14ac:dyDescent="0.25">
      <c r="B20" s="107">
        <v>1045</v>
      </c>
      <c r="C20" s="2">
        <v>43501348</v>
      </c>
      <c r="D20" s="109">
        <v>31433</v>
      </c>
      <c r="E20" s="110">
        <v>1</v>
      </c>
      <c r="L20" s="3"/>
      <c r="M20" s="3"/>
      <c r="N20" s="60"/>
      <c r="O20" s="3"/>
      <c r="Q20" s="61">
        <v>1268</v>
      </c>
      <c r="R20" s="61">
        <v>1140417569</v>
      </c>
      <c r="S20" s="60">
        <v>6600</v>
      </c>
      <c r="T20" s="3">
        <v>1</v>
      </c>
    </row>
    <row r="21" spans="2:20" x14ac:dyDescent="0.25">
      <c r="B21" s="107">
        <v>1046</v>
      </c>
      <c r="C21" s="2">
        <v>49760452</v>
      </c>
      <c r="D21" s="109">
        <v>393648</v>
      </c>
      <c r="E21" s="110">
        <v>2</v>
      </c>
      <c r="L21" s="3"/>
      <c r="M21" s="3"/>
      <c r="N21" s="60"/>
      <c r="O21" s="3"/>
      <c r="Q21" s="61">
        <v>1269</v>
      </c>
      <c r="R21" s="61">
        <v>890206611</v>
      </c>
      <c r="S21" s="60">
        <v>39600</v>
      </c>
      <c r="T21" s="3">
        <v>6</v>
      </c>
    </row>
    <row r="22" spans="2:20" x14ac:dyDescent="0.25">
      <c r="B22" s="107">
        <v>1047</v>
      </c>
      <c r="C22" s="2">
        <v>74081179</v>
      </c>
      <c r="D22" s="109">
        <v>282669</v>
      </c>
      <c r="E22" s="110">
        <v>2</v>
      </c>
      <c r="L22" s="3"/>
      <c r="M22" s="3"/>
      <c r="N22" s="60"/>
      <c r="O22" s="3"/>
      <c r="Q22" s="61"/>
      <c r="R22" s="61"/>
      <c r="S22" s="60"/>
      <c r="T22" s="3"/>
    </row>
    <row r="23" spans="2:20" x14ac:dyDescent="0.25">
      <c r="B23" s="107">
        <v>1055</v>
      </c>
      <c r="C23" s="2">
        <v>37750920</v>
      </c>
      <c r="D23" s="109">
        <v>428063</v>
      </c>
      <c r="E23" s="110">
        <v>4</v>
      </c>
      <c r="L23" s="3"/>
      <c r="M23" s="3"/>
      <c r="N23" s="60"/>
      <c r="O23" s="3"/>
      <c r="Q23" s="3"/>
      <c r="R23" s="3"/>
      <c r="S23" s="60"/>
      <c r="T23" s="3"/>
    </row>
    <row r="24" spans="2:20" x14ac:dyDescent="0.25">
      <c r="B24" s="107">
        <v>1055</v>
      </c>
      <c r="C24" s="2">
        <v>1065901995</v>
      </c>
      <c r="D24" s="109">
        <v>59950</v>
      </c>
      <c r="E24" s="110">
        <v>1</v>
      </c>
      <c r="L24" s="3"/>
      <c r="M24" s="3"/>
      <c r="N24" s="60"/>
      <c r="O24" s="3"/>
      <c r="Q24" s="3"/>
      <c r="R24" s="3"/>
      <c r="S24" s="60"/>
      <c r="T24" s="3"/>
    </row>
    <row r="25" spans="2:20" x14ac:dyDescent="0.25">
      <c r="B25" s="107">
        <v>1055</v>
      </c>
      <c r="C25" s="2">
        <v>1098780463</v>
      </c>
      <c r="D25" s="109">
        <v>149875</v>
      </c>
      <c r="E25" s="110">
        <v>2</v>
      </c>
      <c r="L25" s="3"/>
      <c r="M25" s="3"/>
      <c r="N25" s="60"/>
      <c r="O25" s="3"/>
      <c r="Q25" s="3"/>
      <c r="R25" s="3"/>
      <c r="S25" s="60"/>
      <c r="T25" s="3"/>
    </row>
    <row r="26" spans="2:20" x14ac:dyDescent="0.25">
      <c r="B26" s="107">
        <v>1061</v>
      </c>
      <c r="C26" s="2">
        <v>1052403771</v>
      </c>
      <c r="D26" s="109">
        <v>223613</v>
      </c>
      <c r="E26" s="110">
        <v>3</v>
      </c>
      <c r="L26" s="3"/>
      <c r="M26" s="3"/>
      <c r="N26" s="60"/>
      <c r="O26" s="3"/>
      <c r="Q26" s="3"/>
      <c r="R26" s="3"/>
      <c r="S26" s="60"/>
      <c r="T26" s="3"/>
    </row>
    <row r="27" spans="2:20" x14ac:dyDescent="0.25">
      <c r="B27" s="107">
        <v>1064</v>
      </c>
      <c r="C27" s="2">
        <v>49666032</v>
      </c>
      <c r="D27" s="109">
        <v>89925</v>
      </c>
      <c r="E27" s="110">
        <v>1</v>
      </c>
      <c r="L27" s="3"/>
      <c r="M27" s="3"/>
      <c r="N27" s="60"/>
      <c r="O27" s="3"/>
      <c r="Q27" s="3"/>
      <c r="R27" s="3"/>
      <c r="S27" s="60"/>
      <c r="T27" s="3"/>
    </row>
    <row r="28" spans="2:20" x14ac:dyDescent="0.25">
      <c r="B28" s="107">
        <v>1069</v>
      </c>
      <c r="C28" s="2">
        <v>14193155</v>
      </c>
      <c r="D28" s="109">
        <v>76988</v>
      </c>
      <c r="E28" s="110">
        <v>1</v>
      </c>
      <c r="L28" s="3"/>
      <c r="M28" s="3"/>
      <c r="N28" s="60"/>
      <c r="O28" s="3"/>
      <c r="Q28" s="3"/>
      <c r="R28" s="3"/>
      <c r="S28" s="60"/>
      <c r="T28" s="3"/>
    </row>
    <row r="29" spans="2:20" x14ac:dyDescent="0.25">
      <c r="B29" s="107">
        <v>1069</v>
      </c>
      <c r="C29" s="2">
        <v>36175736</v>
      </c>
      <c r="D29" s="109">
        <v>89925</v>
      </c>
      <c r="E29" s="110">
        <v>1</v>
      </c>
      <c r="L29" s="3"/>
      <c r="M29" s="3"/>
      <c r="N29" s="60"/>
      <c r="O29" s="3"/>
      <c r="Q29" s="3"/>
      <c r="R29" s="3"/>
      <c r="S29" s="60"/>
      <c r="T29" s="3"/>
    </row>
    <row r="30" spans="2:20" x14ac:dyDescent="0.25">
      <c r="B30" s="107">
        <v>1069</v>
      </c>
      <c r="C30" s="2">
        <v>42008873</v>
      </c>
      <c r="D30" s="109">
        <v>158288</v>
      </c>
      <c r="E30" s="110">
        <v>1</v>
      </c>
      <c r="L30" s="3"/>
      <c r="M30" s="3"/>
      <c r="N30" s="60"/>
      <c r="O30" s="3"/>
      <c r="Q30" s="3"/>
      <c r="R30" s="3"/>
      <c r="S30" s="60"/>
      <c r="T30" s="3"/>
    </row>
    <row r="31" spans="2:20" x14ac:dyDescent="0.25">
      <c r="B31" s="107">
        <v>1069</v>
      </c>
      <c r="C31" s="2">
        <v>1075285648</v>
      </c>
      <c r="D31" s="109">
        <v>37639</v>
      </c>
      <c r="E31" s="110">
        <v>1</v>
      </c>
      <c r="L31" s="3"/>
      <c r="M31" s="3"/>
      <c r="N31" s="60"/>
      <c r="O31" s="3"/>
      <c r="Q31" s="3"/>
      <c r="R31" s="3"/>
      <c r="S31" s="60"/>
      <c r="T31" s="3"/>
    </row>
    <row r="32" spans="2:20" x14ac:dyDescent="0.25">
      <c r="B32" s="107">
        <v>1070</v>
      </c>
      <c r="C32" s="2">
        <v>14233661</v>
      </c>
      <c r="D32" s="109">
        <v>89925</v>
      </c>
      <c r="E32" s="110">
        <v>1</v>
      </c>
      <c r="L32" s="3"/>
      <c r="M32" s="3"/>
      <c r="N32" s="60"/>
      <c r="O32" s="3"/>
      <c r="Q32" s="3"/>
      <c r="R32" s="3"/>
      <c r="S32" s="60"/>
      <c r="T32" s="3"/>
    </row>
    <row r="33" spans="2:20" x14ac:dyDescent="0.25">
      <c r="B33" s="107">
        <v>1070</v>
      </c>
      <c r="C33" s="2">
        <v>80205370</v>
      </c>
      <c r="D33" s="109">
        <v>76988</v>
      </c>
      <c r="E33" s="110">
        <v>1</v>
      </c>
      <c r="L33" s="3"/>
      <c r="M33" s="3"/>
      <c r="N33" s="60"/>
      <c r="O33" s="3"/>
      <c r="Q33" s="3"/>
      <c r="R33" s="3"/>
      <c r="S33" s="60"/>
      <c r="T33" s="3"/>
    </row>
    <row r="34" spans="2:20" x14ac:dyDescent="0.25">
      <c r="B34" s="107">
        <v>1070</v>
      </c>
      <c r="C34" s="2">
        <v>890206611</v>
      </c>
      <c r="D34" s="109">
        <v>-143397</v>
      </c>
      <c r="E34" s="110">
        <v>-1</v>
      </c>
      <c r="L34" s="3"/>
      <c r="M34" s="3"/>
      <c r="N34" s="60"/>
      <c r="O34" s="3"/>
      <c r="Q34" s="3"/>
      <c r="R34" s="3"/>
      <c r="S34" s="60"/>
      <c r="T34" s="3"/>
    </row>
    <row r="35" spans="2:20" x14ac:dyDescent="0.25">
      <c r="B35" s="107">
        <v>1070</v>
      </c>
      <c r="C35" s="2">
        <v>1109301057</v>
      </c>
      <c r="D35" s="109">
        <v>336877</v>
      </c>
      <c r="E35" s="110">
        <v>3</v>
      </c>
      <c r="L35" s="3"/>
      <c r="M35" s="3"/>
      <c r="N35" s="60"/>
      <c r="O35" s="3"/>
      <c r="Q35" s="3"/>
      <c r="R35" s="3"/>
      <c r="S35" s="60"/>
      <c r="T35" s="3"/>
    </row>
    <row r="36" spans="2:20" x14ac:dyDescent="0.25">
      <c r="B36" s="107">
        <v>1075</v>
      </c>
      <c r="C36" s="2">
        <v>1083888292</v>
      </c>
      <c r="D36" s="109">
        <v>76988</v>
      </c>
      <c r="E36" s="110">
        <v>1</v>
      </c>
      <c r="L36" s="3"/>
      <c r="M36" s="3"/>
      <c r="N36" s="60"/>
      <c r="O36" s="3"/>
      <c r="Q36" s="3"/>
      <c r="R36" s="3"/>
      <c r="S36" s="60"/>
      <c r="T36" s="3"/>
    </row>
    <row r="37" spans="2:20" x14ac:dyDescent="0.25">
      <c r="B37" s="107">
        <v>1083</v>
      </c>
      <c r="C37" s="2">
        <v>1023870093</v>
      </c>
      <c r="D37" s="109">
        <v>86675</v>
      </c>
      <c r="E37" s="110">
        <v>1</v>
      </c>
      <c r="L37" s="3"/>
      <c r="M37" s="3"/>
      <c r="N37" s="60"/>
      <c r="O37" s="3"/>
      <c r="Q37" s="3"/>
      <c r="R37" s="3"/>
      <c r="S37" s="60"/>
      <c r="T37" s="3"/>
    </row>
    <row r="38" spans="2:20" x14ac:dyDescent="0.25">
      <c r="B38" s="107">
        <v>1083</v>
      </c>
      <c r="C38" s="2">
        <v>1031121291</v>
      </c>
      <c r="D38" s="109">
        <v>184153</v>
      </c>
      <c r="E38" s="110">
        <v>1</v>
      </c>
      <c r="L38" s="3"/>
      <c r="M38" s="3"/>
      <c r="N38" s="60"/>
      <c r="O38" s="3"/>
      <c r="Q38" s="3"/>
      <c r="R38" s="3"/>
      <c r="S38" s="60"/>
      <c r="T38" s="3"/>
    </row>
    <row r="39" spans="2:20" x14ac:dyDescent="0.25">
      <c r="B39" s="107">
        <v>1083</v>
      </c>
      <c r="C39" s="2">
        <v>1120374742</v>
      </c>
      <c r="D39" s="109">
        <v>127564</v>
      </c>
      <c r="E39" s="110">
        <v>2</v>
      </c>
      <c r="L39" s="3"/>
      <c r="M39" s="3"/>
      <c r="N39" s="60"/>
      <c r="O39" s="3"/>
      <c r="Q39" s="3"/>
      <c r="R39" s="3"/>
      <c r="S39" s="60"/>
      <c r="T39" s="3"/>
    </row>
    <row r="40" spans="2:20" x14ac:dyDescent="0.25">
      <c r="B40" s="107">
        <v>1130</v>
      </c>
      <c r="C40" s="2">
        <v>35254251</v>
      </c>
      <c r="D40" s="109">
        <v>296121</v>
      </c>
      <c r="E40" s="110">
        <v>3</v>
      </c>
      <c r="L40" s="3"/>
      <c r="M40" s="3"/>
      <c r="N40" s="60"/>
      <c r="O40" s="3"/>
      <c r="Q40" s="3"/>
      <c r="R40" s="3"/>
      <c r="S40" s="60"/>
      <c r="T40" s="3"/>
    </row>
    <row r="41" spans="2:20" x14ac:dyDescent="0.25">
      <c r="B41" s="107">
        <v>1130</v>
      </c>
      <c r="C41" s="2">
        <v>1069733500</v>
      </c>
      <c r="D41" s="109">
        <v>182291</v>
      </c>
      <c r="E41" s="110">
        <v>1</v>
      </c>
      <c r="L41" s="3"/>
      <c r="M41" s="3"/>
      <c r="N41" s="60"/>
      <c r="O41" s="3"/>
      <c r="Q41" s="3"/>
      <c r="R41" s="3"/>
      <c r="S41" s="60"/>
      <c r="T41" s="3"/>
    </row>
    <row r="42" spans="2:20" x14ac:dyDescent="0.25">
      <c r="B42" s="107">
        <v>1131</v>
      </c>
      <c r="C42" s="2">
        <v>22803752</v>
      </c>
      <c r="D42" s="109">
        <v>243901</v>
      </c>
      <c r="E42" s="110">
        <v>3</v>
      </c>
      <c r="L42" s="3"/>
      <c r="M42" s="3"/>
      <c r="N42" s="60"/>
      <c r="O42" s="3"/>
      <c r="Q42" s="3"/>
      <c r="R42" s="3"/>
      <c r="S42" s="60"/>
      <c r="T42" s="3"/>
    </row>
    <row r="43" spans="2:20" x14ac:dyDescent="0.25">
      <c r="B43" s="107">
        <v>1131</v>
      </c>
      <c r="C43" s="2">
        <v>45551545</v>
      </c>
      <c r="D43" s="109">
        <v>59950</v>
      </c>
      <c r="E43" s="110">
        <v>1</v>
      </c>
      <c r="L43" s="3"/>
      <c r="M43" s="3"/>
      <c r="N43" s="60"/>
      <c r="O43" s="3"/>
      <c r="Q43" s="3"/>
      <c r="R43" s="3"/>
      <c r="S43" s="60"/>
      <c r="T43" s="3"/>
    </row>
    <row r="44" spans="2:20" x14ac:dyDescent="0.25">
      <c r="B44" s="107">
        <v>1131</v>
      </c>
      <c r="C44" s="2">
        <v>1047481597</v>
      </c>
      <c r="D44" s="109">
        <v>165168</v>
      </c>
      <c r="E44" s="110">
        <v>2</v>
      </c>
      <c r="L44" s="3"/>
      <c r="M44" s="3"/>
      <c r="N44" s="60"/>
      <c r="O44" s="3"/>
      <c r="Q44" s="3"/>
      <c r="R44" s="3"/>
      <c r="S44" s="60"/>
      <c r="T44" s="3"/>
    </row>
    <row r="45" spans="2:20" x14ac:dyDescent="0.25">
      <c r="B45" s="107">
        <v>1141</v>
      </c>
      <c r="C45" s="2">
        <v>1006812869</v>
      </c>
      <c r="D45" s="109">
        <v>73152</v>
      </c>
      <c r="E45" s="110">
        <v>1</v>
      </c>
      <c r="L45" s="3"/>
      <c r="M45" s="3"/>
      <c r="N45" s="60"/>
      <c r="O45" s="3"/>
      <c r="Q45" s="3"/>
      <c r="R45" s="3"/>
      <c r="S45" s="60"/>
      <c r="T45" s="3"/>
    </row>
    <row r="46" spans="2:20" x14ac:dyDescent="0.25">
      <c r="B46" s="107">
        <v>1141</v>
      </c>
      <c r="C46" s="2">
        <v>1075246832</v>
      </c>
      <c r="D46" s="109">
        <v>406225</v>
      </c>
      <c r="E46" s="110">
        <v>2</v>
      </c>
      <c r="L46" s="3"/>
      <c r="M46" s="3"/>
      <c r="N46" s="60"/>
      <c r="O46" s="3"/>
      <c r="Q46" s="3"/>
      <c r="R46" s="3"/>
      <c r="S46" s="60"/>
      <c r="T46" s="3"/>
    </row>
    <row r="47" spans="2:20" x14ac:dyDescent="0.25">
      <c r="B47" s="107">
        <v>1141</v>
      </c>
      <c r="C47" s="2">
        <v>1084253563</v>
      </c>
      <c r="D47" s="109">
        <v>348860</v>
      </c>
      <c r="E47" s="110">
        <v>2</v>
      </c>
      <c r="L47" s="3"/>
      <c r="M47" s="3"/>
      <c r="N47" s="60"/>
      <c r="O47" s="3"/>
      <c r="Q47" s="3"/>
      <c r="R47" s="3"/>
      <c r="S47" s="60"/>
      <c r="T47" s="3"/>
    </row>
    <row r="48" spans="2:20" x14ac:dyDescent="0.25">
      <c r="B48" s="107">
        <v>1178</v>
      </c>
      <c r="C48" s="2">
        <v>1080291031</v>
      </c>
      <c r="D48" s="109">
        <v>158288</v>
      </c>
      <c r="E48" s="110">
        <v>1</v>
      </c>
      <c r="L48" s="3"/>
      <c r="M48" s="3"/>
      <c r="N48" s="60"/>
      <c r="O48" s="3"/>
      <c r="Q48" s="3"/>
      <c r="R48" s="3"/>
      <c r="S48" s="60"/>
      <c r="T48" s="3"/>
    </row>
    <row r="49" spans="2:20" x14ac:dyDescent="0.25">
      <c r="B49" s="107">
        <v>1182</v>
      </c>
      <c r="C49" s="2">
        <v>1104127678</v>
      </c>
      <c r="D49" s="109">
        <v>100378</v>
      </c>
      <c r="E49" s="110">
        <v>1</v>
      </c>
      <c r="L49" s="3"/>
      <c r="M49" s="3"/>
      <c r="N49" s="60"/>
      <c r="O49" s="3"/>
      <c r="Q49" s="3"/>
      <c r="R49" s="3"/>
      <c r="S49" s="60"/>
      <c r="T49" s="3"/>
    </row>
    <row r="50" spans="2:20" x14ac:dyDescent="0.25">
      <c r="B50" s="107">
        <v>1183</v>
      </c>
      <c r="C50" s="2">
        <v>1101200041</v>
      </c>
      <c r="D50" s="109">
        <v>62732</v>
      </c>
      <c r="E50" s="110">
        <v>1</v>
      </c>
      <c r="L50" s="3"/>
      <c r="M50" s="3"/>
      <c r="N50" s="60"/>
      <c r="O50" s="3"/>
      <c r="Q50" s="3"/>
      <c r="R50" s="3"/>
      <c r="S50" s="60"/>
      <c r="T50" s="3"/>
    </row>
    <row r="51" spans="2:20" x14ac:dyDescent="0.25">
      <c r="B51" s="107">
        <v>1185</v>
      </c>
      <c r="C51" s="2">
        <v>55248205</v>
      </c>
      <c r="D51" s="109">
        <v>100378</v>
      </c>
      <c r="E51" s="110">
        <v>1</v>
      </c>
      <c r="L51" s="3"/>
      <c r="M51" s="3"/>
      <c r="N51" s="60"/>
      <c r="O51" s="3"/>
      <c r="Q51" s="3"/>
      <c r="R51" s="3"/>
      <c r="S51" s="60"/>
      <c r="T51" s="3"/>
    </row>
    <row r="52" spans="2:20" x14ac:dyDescent="0.25">
      <c r="B52" s="107">
        <v>1187</v>
      </c>
      <c r="C52" s="2">
        <v>37932706</v>
      </c>
      <c r="D52" s="109">
        <v>259279</v>
      </c>
      <c r="E52" s="110">
        <v>2</v>
      </c>
      <c r="L52" s="3"/>
      <c r="M52" s="3"/>
      <c r="N52" s="60"/>
      <c r="O52" s="3"/>
      <c r="Q52" s="3"/>
      <c r="R52" s="3"/>
      <c r="S52" s="60"/>
      <c r="T52" s="3"/>
    </row>
    <row r="53" spans="2:20" x14ac:dyDescent="0.25">
      <c r="B53" s="107">
        <v>1187</v>
      </c>
      <c r="C53" s="2">
        <v>1096251909</v>
      </c>
      <c r="D53" s="109">
        <v>153976</v>
      </c>
      <c r="E53" s="110">
        <v>2</v>
      </c>
      <c r="L53" s="3"/>
      <c r="M53" s="3"/>
      <c r="N53" s="60"/>
      <c r="O53" s="3"/>
      <c r="Q53" s="3"/>
      <c r="R53" s="3"/>
      <c r="S53" s="60"/>
      <c r="T53" s="3"/>
    </row>
    <row r="54" spans="2:20" x14ac:dyDescent="0.25">
      <c r="B54" s="107">
        <v>1246</v>
      </c>
      <c r="C54" s="2">
        <v>59311332</v>
      </c>
      <c r="D54" s="109">
        <v>125995</v>
      </c>
      <c r="E54" s="110">
        <v>1</v>
      </c>
      <c r="L54" s="3"/>
      <c r="M54" s="3"/>
      <c r="N54" s="60"/>
      <c r="O54" s="3"/>
      <c r="Q54" s="3"/>
      <c r="R54" s="3"/>
      <c r="S54" s="60"/>
      <c r="T54" s="3"/>
    </row>
    <row r="55" spans="2:20" x14ac:dyDescent="0.25">
      <c r="B55" s="107">
        <v>1246</v>
      </c>
      <c r="C55" s="2">
        <v>98397709</v>
      </c>
      <c r="D55" s="109">
        <v>113121</v>
      </c>
      <c r="E55" s="110">
        <v>1</v>
      </c>
      <c r="L55" s="3"/>
      <c r="M55" s="3"/>
      <c r="N55" s="60"/>
      <c r="O55" s="3"/>
      <c r="Q55" s="3"/>
      <c r="R55" s="3"/>
      <c r="S55" s="60"/>
      <c r="T55" s="3"/>
    </row>
    <row r="56" spans="2:20" x14ac:dyDescent="0.25">
      <c r="B56" s="107">
        <v>1246</v>
      </c>
      <c r="C56" s="2">
        <v>1085244816</v>
      </c>
      <c r="D56" s="109">
        <v>29974</v>
      </c>
      <c r="E56" s="110">
        <v>1</v>
      </c>
      <c r="L56" s="3"/>
      <c r="M56" s="3"/>
      <c r="N56" s="60"/>
      <c r="O56" s="3"/>
      <c r="Q56" s="3"/>
      <c r="R56" s="3"/>
      <c r="S56" s="60"/>
      <c r="T56" s="3"/>
    </row>
    <row r="57" spans="2:20" x14ac:dyDescent="0.25">
      <c r="B57" s="107">
        <v>1251</v>
      </c>
      <c r="C57" s="2">
        <v>41243475</v>
      </c>
      <c r="D57" s="109">
        <v>76988</v>
      </c>
      <c r="E57" s="110">
        <v>1</v>
      </c>
      <c r="L57" s="3"/>
      <c r="M57" s="3"/>
      <c r="N57" s="60"/>
      <c r="O57" s="3"/>
      <c r="Q57" s="3"/>
      <c r="R57" s="3"/>
      <c r="S57" s="60"/>
      <c r="T57" s="3"/>
    </row>
    <row r="58" spans="2:20" x14ac:dyDescent="0.25">
      <c r="B58" s="107">
        <v>1251</v>
      </c>
      <c r="C58" s="2">
        <v>1120563108</v>
      </c>
      <c r="D58" s="109">
        <v>100378</v>
      </c>
      <c r="E58" s="110">
        <v>1</v>
      </c>
      <c r="L58" s="3"/>
      <c r="M58" s="3"/>
      <c r="N58" s="60"/>
      <c r="O58" s="3"/>
      <c r="Q58" s="3"/>
      <c r="R58" s="3"/>
      <c r="S58" s="60"/>
      <c r="T58" s="3"/>
    </row>
    <row r="59" spans="2:20" x14ac:dyDescent="0.25">
      <c r="B59" s="107"/>
      <c r="C59" s="108"/>
      <c r="D59" s="109"/>
      <c r="E59" s="110"/>
      <c r="L59" s="3"/>
      <c r="M59" s="3"/>
      <c r="N59" s="60"/>
      <c r="O59" s="3"/>
      <c r="Q59" s="3"/>
      <c r="R59" s="3"/>
      <c r="S59" s="60"/>
      <c r="T59" s="3"/>
    </row>
    <row r="60" spans="2:20" x14ac:dyDescent="0.25">
      <c r="B60" s="107"/>
      <c r="C60" s="108"/>
      <c r="D60" s="109"/>
      <c r="E60" s="110"/>
      <c r="L60" s="3"/>
      <c r="M60" s="3"/>
      <c r="N60" s="60"/>
      <c r="O60" s="3"/>
      <c r="Q60" s="3"/>
      <c r="R60" s="3"/>
      <c r="S60" s="60"/>
      <c r="T60" s="3"/>
    </row>
    <row r="61" spans="2:20" x14ac:dyDescent="0.25">
      <c r="B61" s="107"/>
      <c r="C61" s="108"/>
      <c r="D61" s="109"/>
      <c r="E61" s="110"/>
      <c r="L61" s="3"/>
      <c r="M61" s="3"/>
      <c r="N61" s="60"/>
      <c r="O61" s="3"/>
      <c r="Q61" s="3"/>
      <c r="R61" s="3"/>
      <c r="S61" s="60"/>
      <c r="T61" s="3"/>
    </row>
    <row r="62" spans="2:20" x14ac:dyDescent="0.25">
      <c r="B62" s="107"/>
      <c r="C62" s="108"/>
      <c r="D62" s="109"/>
      <c r="E62" s="110"/>
      <c r="L62" s="3"/>
      <c r="M62" s="3"/>
      <c r="N62" s="60"/>
      <c r="O62" s="3"/>
      <c r="Q62" s="3"/>
      <c r="R62" s="3"/>
      <c r="S62" s="60"/>
      <c r="T62" s="3"/>
    </row>
    <row r="63" spans="2:20" x14ac:dyDescent="0.25">
      <c r="B63" s="107"/>
      <c r="C63" s="108"/>
      <c r="D63" s="109"/>
      <c r="E63" s="110"/>
      <c r="L63" s="3"/>
      <c r="M63" s="3"/>
      <c r="N63" s="60"/>
      <c r="O63" s="3"/>
      <c r="Q63" s="3"/>
      <c r="R63" s="3"/>
      <c r="S63" s="60"/>
      <c r="T63" s="3"/>
    </row>
    <row r="64" spans="2:20" x14ac:dyDescent="0.25">
      <c r="B64" s="107"/>
      <c r="C64" s="108"/>
      <c r="D64" s="109"/>
      <c r="E64" s="110"/>
      <c r="L64" s="3"/>
      <c r="M64" s="3"/>
      <c r="N64" s="60"/>
      <c r="O64" s="3"/>
      <c r="Q64" s="3"/>
      <c r="R64" s="3"/>
      <c r="S64" s="60"/>
      <c r="T64" s="3"/>
    </row>
    <row r="65" spans="2:20" x14ac:dyDescent="0.25">
      <c r="B65" s="107"/>
      <c r="C65" s="108"/>
      <c r="D65" s="109"/>
      <c r="E65" s="110"/>
      <c r="L65" s="3"/>
      <c r="M65" s="3"/>
      <c r="N65" s="3"/>
      <c r="O65" s="3"/>
      <c r="Q65" s="3"/>
      <c r="R65" s="3"/>
      <c r="S65" s="60"/>
      <c r="T65" s="3"/>
    </row>
    <row r="66" spans="2:20" x14ac:dyDescent="0.25">
      <c r="B66" s="107"/>
      <c r="C66" s="108"/>
      <c r="D66" s="109"/>
      <c r="E66" s="110"/>
      <c r="Q66" s="3"/>
      <c r="R66" s="3"/>
      <c r="S66" s="60"/>
      <c r="T66" s="3"/>
    </row>
    <row r="67" spans="2:20" x14ac:dyDescent="0.25">
      <c r="B67" s="107"/>
      <c r="C67" s="108"/>
      <c r="D67" s="109"/>
      <c r="E67" s="110"/>
      <c r="Q67" s="3"/>
      <c r="R67" s="3"/>
      <c r="S67" s="60"/>
      <c r="T67" s="3"/>
    </row>
    <row r="68" spans="2:20" x14ac:dyDescent="0.25">
      <c r="B68" s="107"/>
      <c r="C68" s="108"/>
      <c r="D68" s="109"/>
      <c r="E68" s="110"/>
      <c r="Q68" s="3"/>
      <c r="R68" s="3"/>
      <c r="S68" s="60"/>
      <c r="T68" s="3"/>
    </row>
    <row r="69" spans="2:20" x14ac:dyDescent="0.25">
      <c r="B69" s="107"/>
      <c r="C69" s="108"/>
      <c r="D69" s="109"/>
      <c r="E69" s="110"/>
      <c r="Q69" s="3"/>
      <c r="R69" s="3"/>
      <c r="S69" s="60"/>
      <c r="T69" s="3"/>
    </row>
    <row r="70" spans="2:20" x14ac:dyDescent="0.25">
      <c r="B70" s="107"/>
      <c r="C70" s="108"/>
      <c r="D70" s="109"/>
      <c r="E70" s="110"/>
      <c r="Q70" s="3"/>
      <c r="R70" s="3"/>
      <c r="S70" s="60"/>
      <c r="T70" s="3"/>
    </row>
    <row r="71" spans="2:20" x14ac:dyDescent="0.25">
      <c r="B71" s="107"/>
      <c r="C71" s="108"/>
      <c r="D71" s="109"/>
      <c r="E71" s="110"/>
      <c r="Q71" s="3"/>
      <c r="R71" s="3"/>
      <c r="S71" s="60"/>
      <c r="T71" s="3"/>
    </row>
    <row r="72" spans="2:20" x14ac:dyDescent="0.25">
      <c r="B72" s="107"/>
      <c r="C72" s="108"/>
      <c r="D72" s="109"/>
      <c r="E72" s="110"/>
      <c r="Q72" s="3"/>
      <c r="R72" s="3"/>
      <c r="S72" s="60"/>
      <c r="T72" s="3"/>
    </row>
    <row r="73" spans="2:20" x14ac:dyDescent="0.25">
      <c r="B73" s="107"/>
      <c r="C73" s="108"/>
      <c r="D73" s="109"/>
      <c r="E73" s="110"/>
      <c r="Q73" s="3"/>
      <c r="R73" s="3"/>
      <c r="S73" s="60"/>
      <c r="T73" s="3"/>
    </row>
    <row r="74" spans="2:20" x14ac:dyDescent="0.25">
      <c r="B74" s="107"/>
      <c r="C74" s="108"/>
      <c r="D74" s="109"/>
      <c r="E74" s="110"/>
      <c r="Q74" s="3"/>
      <c r="R74" s="3"/>
      <c r="S74" s="60"/>
      <c r="T74" s="3"/>
    </row>
    <row r="75" spans="2:20" x14ac:dyDescent="0.25">
      <c r="B75" s="107"/>
      <c r="C75" s="108"/>
      <c r="D75" s="109"/>
      <c r="E75" s="110"/>
      <c r="Q75" s="3"/>
      <c r="R75" s="3"/>
      <c r="S75" s="3"/>
      <c r="T75" s="3"/>
    </row>
    <row r="76" spans="2:20" x14ac:dyDescent="0.25">
      <c r="B76" s="107"/>
      <c r="C76" s="108"/>
      <c r="D76" s="109"/>
      <c r="E76" s="110"/>
      <c r="Q76" s="3"/>
      <c r="R76" s="3"/>
      <c r="S76" s="3"/>
      <c r="T76" s="3"/>
    </row>
    <row r="77" spans="2:20" x14ac:dyDescent="0.25">
      <c r="B77" s="107"/>
      <c r="C77" s="108"/>
      <c r="D77" s="109"/>
      <c r="E77" s="110"/>
      <c r="Q77" s="3"/>
      <c r="R77" s="3"/>
      <c r="S77" s="60"/>
      <c r="T77" s="3"/>
    </row>
    <row r="78" spans="2:20" x14ac:dyDescent="0.25">
      <c r="B78" s="107"/>
      <c r="C78" s="108"/>
      <c r="D78" s="109"/>
      <c r="E78" s="110"/>
      <c r="Q78" s="3"/>
      <c r="R78" s="3"/>
      <c r="S78" s="60"/>
      <c r="T78" s="3"/>
    </row>
    <row r="79" spans="2:20" x14ac:dyDescent="0.25">
      <c r="B79" s="107"/>
      <c r="C79" s="108"/>
      <c r="D79" s="109"/>
      <c r="E79" s="110"/>
    </row>
    <row r="80" spans="2:20" x14ac:dyDescent="0.25">
      <c r="B80" s="107"/>
      <c r="C80" s="108"/>
      <c r="D80" s="109"/>
      <c r="E80" s="110"/>
    </row>
    <row r="81" spans="2:5" x14ac:dyDescent="0.25">
      <c r="B81" s="107"/>
      <c r="C81" s="108"/>
      <c r="D81" s="109"/>
      <c r="E81" s="110"/>
    </row>
    <row r="82" spans="2:5" x14ac:dyDescent="0.25">
      <c r="B82" s="107"/>
      <c r="C82" s="108"/>
      <c r="D82" s="109"/>
      <c r="E82" s="110"/>
    </row>
    <row r="83" spans="2:5" x14ac:dyDescent="0.25">
      <c r="B83" s="107"/>
      <c r="C83" s="108"/>
      <c r="D83" s="109"/>
      <c r="E83" s="110"/>
    </row>
    <row r="84" spans="2:5" x14ac:dyDescent="0.25">
      <c r="B84" s="107"/>
      <c r="C84" s="108"/>
      <c r="D84" s="109"/>
      <c r="E84" s="110"/>
    </row>
    <row r="85" spans="2:5" x14ac:dyDescent="0.25">
      <c r="B85" s="107"/>
      <c r="C85" s="108"/>
      <c r="D85" s="109"/>
      <c r="E85" s="110"/>
    </row>
    <row r="86" spans="2:5" x14ac:dyDescent="0.25">
      <c r="B86" s="107"/>
      <c r="C86" s="108"/>
      <c r="D86" s="109"/>
      <c r="E86" s="110"/>
    </row>
    <row r="87" spans="2:5" x14ac:dyDescent="0.25">
      <c r="B87" s="107"/>
      <c r="C87" s="108"/>
      <c r="D87" s="109"/>
      <c r="E87" s="110"/>
    </row>
    <row r="88" spans="2:5" x14ac:dyDescent="0.25">
      <c r="B88" s="107"/>
      <c r="C88" s="108"/>
      <c r="D88" s="109"/>
      <c r="E88" s="110"/>
    </row>
    <row r="89" spans="2:5" x14ac:dyDescent="0.25">
      <c r="B89" s="107"/>
      <c r="C89" s="108"/>
      <c r="D89" s="109"/>
      <c r="E89" s="110"/>
    </row>
    <row r="90" spans="2:5" x14ac:dyDescent="0.25">
      <c r="B90" s="107"/>
      <c r="C90" s="108"/>
      <c r="D90" s="109"/>
      <c r="E90" s="110"/>
    </row>
    <row r="91" spans="2:5" x14ac:dyDescent="0.25">
      <c r="B91" s="107"/>
      <c r="C91" s="108"/>
      <c r="D91" s="109"/>
      <c r="E91" s="110"/>
    </row>
    <row r="92" spans="2:5" x14ac:dyDescent="0.25">
      <c r="B92" s="107"/>
      <c r="C92" s="108"/>
      <c r="D92" s="109"/>
      <c r="E92" s="110"/>
    </row>
    <row r="93" spans="2:5" x14ac:dyDescent="0.25">
      <c r="B93" s="107"/>
      <c r="C93" s="108"/>
      <c r="D93" s="109"/>
      <c r="E93" s="110"/>
    </row>
    <row r="94" spans="2:5" x14ac:dyDescent="0.25">
      <c r="B94" s="107"/>
      <c r="C94" s="108"/>
      <c r="D94" s="109"/>
      <c r="E94" s="110"/>
    </row>
    <row r="95" spans="2:5" x14ac:dyDescent="0.25">
      <c r="B95" s="107"/>
      <c r="C95" s="108"/>
      <c r="D95" s="109"/>
      <c r="E95" s="110"/>
    </row>
    <row r="96" spans="2:5" x14ac:dyDescent="0.25">
      <c r="B96" s="107"/>
      <c r="C96" s="108"/>
      <c r="D96" s="109"/>
      <c r="E96" s="110"/>
    </row>
    <row r="97" spans="2:5" x14ac:dyDescent="0.25">
      <c r="B97" s="107"/>
      <c r="C97" s="108"/>
      <c r="D97" s="109"/>
      <c r="E97" s="110"/>
    </row>
    <row r="98" spans="2:5" x14ac:dyDescent="0.25">
      <c r="B98" s="107"/>
      <c r="C98" s="108"/>
      <c r="D98" s="109"/>
      <c r="E98" s="110"/>
    </row>
    <row r="99" spans="2:5" x14ac:dyDescent="0.25">
      <c r="B99" s="107"/>
      <c r="C99" s="108"/>
      <c r="D99" s="109"/>
      <c r="E99" s="110"/>
    </row>
    <row r="100" spans="2:5" x14ac:dyDescent="0.25">
      <c r="B100" s="107"/>
      <c r="C100" s="108"/>
      <c r="D100" s="109"/>
      <c r="E100" s="110"/>
    </row>
    <row r="101" spans="2:5" x14ac:dyDescent="0.25">
      <c r="B101" s="107"/>
      <c r="C101" s="108"/>
      <c r="D101" s="109"/>
      <c r="E101" s="110"/>
    </row>
    <row r="102" spans="2:5" x14ac:dyDescent="0.25">
      <c r="B102" s="107"/>
      <c r="C102" s="108"/>
      <c r="D102" s="109"/>
      <c r="E102" s="110"/>
    </row>
    <row r="103" spans="2:5" x14ac:dyDescent="0.25">
      <c r="B103" s="107"/>
      <c r="C103" s="108"/>
      <c r="D103" s="109"/>
      <c r="E103" s="110"/>
    </row>
    <row r="104" spans="2:5" x14ac:dyDescent="0.25">
      <c r="B104" s="107"/>
      <c r="C104" s="108"/>
      <c r="D104" s="109"/>
      <c r="E104" s="110"/>
    </row>
    <row r="105" spans="2:5" x14ac:dyDescent="0.25">
      <c r="B105" s="107"/>
      <c r="C105" s="108"/>
      <c r="D105" s="109"/>
      <c r="E105" s="110"/>
    </row>
    <row r="106" spans="2:5" x14ac:dyDescent="0.25">
      <c r="B106" s="107"/>
      <c r="C106" s="108"/>
      <c r="D106" s="109"/>
      <c r="E106" s="110"/>
    </row>
    <row r="107" spans="2:5" x14ac:dyDescent="0.25">
      <c r="B107" s="107"/>
      <c r="C107" s="108"/>
      <c r="D107" s="109"/>
      <c r="E107" s="110"/>
    </row>
    <row r="108" spans="2:5" x14ac:dyDescent="0.25">
      <c r="B108" s="107"/>
      <c r="C108" s="108"/>
      <c r="D108" s="109"/>
      <c r="E108" s="110"/>
    </row>
    <row r="109" spans="2:5" x14ac:dyDescent="0.25">
      <c r="B109" s="107"/>
      <c r="C109" s="108"/>
      <c r="D109" s="109"/>
      <c r="E109" s="110"/>
    </row>
    <row r="110" spans="2:5" x14ac:dyDescent="0.25">
      <c r="B110" s="107"/>
      <c r="C110" s="108"/>
      <c r="D110" s="109"/>
      <c r="E110" s="110"/>
    </row>
    <row r="111" spans="2:5" x14ac:dyDescent="0.25">
      <c r="B111" s="107"/>
      <c r="C111" s="108"/>
      <c r="D111" s="109"/>
      <c r="E111" s="110"/>
    </row>
    <row r="112" spans="2:5" x14ac:dyDescent="0.25">
      <c r="B112" s="107"/>
      <c r="C112" s="108"/>
      <c r="D112" s="109"/>
      <c r="E112" s="110"/>
    </row>
    <row r="113" spans="2:5" x14ac:dyDescent="0.25">
      <c r="B113" s="107"/>
      <c r="C113" s="108"/>
      <c r="D113" s="109"/>
      <c r="E113" s="110"/>
    </row>
    <row r="114" spans="2:5" x14ac:dyDescent="0.25">
      <c r="B114" s="107"/>
      <c r="C114" s="108"/>
      <c r="D114" s="109"/>
      <c r="E114" s="110"/>
    </row>
    <row r="115" spans="2:5" x14ac:dyDescent="0.25">
      <c r="B115" s="107"/>
      <c r="C115" s="108"/>
      <c r="D115" s="109"/>
      <c r="E115" s="110"/>
    </row>
    <row r="116" spans="2:5" x14ac:dyDescent="0.25">
      <c r="B116" s="107"/>
      <c r="C116" s="108"/>
      <c r="D116" s="109"/>
      <c r="E116" s="110"/>
    </row>
    <row r="117" spans="2:5" x14ac:dyDescent="0.25">
      <c r="B117" s="107"/>
      <c r="C117" s="108"/>
      <c r="D117" s="109"/>
      <c r="E117" s="110"/>
    </row>
    <row r="118" spans="2:5" x14ac:dyDescent="0.25">
      <c r="B118" s="107"/>
      <c r="C118" s="108"/>
      <c r="D118" s="109"/>
      <c r="E118" s="110"/>
    </row>
    <row r="119" spans="2:5" x14ac:dyDescent="0.25">
      <c r="B119" s="107"/>
      <c r="C119" s="108"/>
      <c r="D119" s="109"/>
      <c r="E119" s="110"/>
    </row>
    <row r="120" spans="2:5" x14ac:dyDescent="0.25">
      <c r="B120" s="107"/>
      <c r="C120" s="108"/>
      <c r="D120" s="109"/>
      <c r="E120" s="110"/>
    </row>
    <row r="121" spans="2:5" x14ac:dyDescent="0.25">
      <c r="B121" s="107"/>
      <c r="C121" s="108"/>
      <c r="D121" s="109"/>
      <c r="E121" s="110"/>
    </row>
    <row r="122" spans="2:5" x14ac:dyDescent="0.25">
      <c r="B122" s="107"/>
      <c r="C122" s="108"/>
      <c r="D122" s="109"/>
      <c r="E122" s="110"/>
    </row>
    <row r="123" spans="2:5" x14ac:dyDescent="0.25">
      <c r="B123" s="107"/>
      <c r="C123" s="108"/>
      <c r="D123" s="109"/>
      <c r="E123" s="110"/>
    </row>
    <row r="124" spans="2:5" x14ac:dyDescent="0.25">
      <c r="B124" s="107"/>
      <c r="C124" s="108"/>
      <c r="D124" s="109"/>
      <c r="E124" s="110"/>
    </row>
    <row r="125" spans="2:5" x14ac:dyDescent="0.25">
      <c r="B125" s="107"/>
      <c r="C125" s="108"/>
      <c r="D125" s="109"/>
      <c r="E125" s="110"/>
    </row>
    <row r="126" spans="2:5" x14ac:dyDescent="0.25">
      <c r="B126" s="107"/>
      <c r="C126" s="108"/>
      <c r="D126" s="109"/>
      <c r="E126" s="110"/>
    </row>
    <row r="127" spans="2:5" x14ac:dyDescent="0.25">
      <c r="B127" s="107"/>
      <c r="C127" s="108"/>
      <c r="D127" s="109"/>
      <c r="E127" s="110"/>
    </row>
    <row r="128" spans="2:5" x14ac:dyDescent="0.25">
      <c r="B128" s="107"/>
      <c r="C128" s="108"/>
      <c r="D128" s="109"/>
      <c r="E128" s="110"/>
    </row>
    <row r="129" spans="2:5" x14ac:dyDescent="0.25">
      <c r="B129" s="107"/>
      <c r="C129" s="108"/>
      <c r="D129" s="109"/>
      <c r="E129" s="110"/>
    </row>
    <row r="130" spans="2:5" x14ac:dyDescent="0.25">
      <c r="B130" s="107"/>
      <c r="C130" s="108"/>
      <c r="D130" s="109"/>
      <c r="E130" s="110"/>
    </row>
    <row r="131" spans="2:5" x14ac:dyDescent="0.25">
      <c r="B131" s="107"/>
      <c r="C131" s="108"/>
      <c r="D131" s="109"/>
      <c r="E131" s="110"/>
    </row>
    <row r="132" spans="2:5" x14ac:dyDescent="0.25">
      <c r="B132" s="107"/>
      <c r="C132" s="108"/>
      <c r="D132" s="109"/>
      <c r="E132" s="110"/>
    </row>
    <row r="133" spans="2:5" x14ac:dyDescent="0.25">
      <c r="B133" s="107"/>
      <c r="C133" s="108"/>
      <c r="D133" s="109"/>
      <c r="E133" s="110"/>
    </row>
    <row r="134" spans="2:5" x14ac:dyDescent="0.25">
      <c r="B134" s="107"/>
      <c r="C134" s="108"/>
      <c r="D134" s="109"/>
      <c r="E134" s="110"/>
    </row>
    <row r="135" spans="2:5" x14ac:dyDescent="0.25">
      <c r="B135" s="107"/>
      <c r="C135" s="108"/>
      <c r="D135" s="109"/>
      <c r="E135" s="110"/>
    </row>
    <row r="136" spans="2:5" x14ac:dyDescent="0.25">
      <c r="B136" s="107"/>
      <c r="C136" s="108"/>
      <c r="D136" s="109"/>
      <c r="E136" s="110"/>
    </row>
    <row r="137" spans="2:5" x14ac:dyDescent="0.25">
      <c r="B137" s="107"/>
      <c r="C137" s="108"/>
      <c r="D137" s="109"/>
      <c r="E137" s="110"/>
    </row>
    <row r="138" spans="2:5" x14ac:dyDescent="0.25">
      <c r="B138" s="107"/>
      <c r="C138" s="108"/>
      <c r="D138" s="109"/>
      <c r="E138" s="110"/>
    </row>
    <row r="139" spans="2:5" x14ac:dyDescent="0.25">
      <c r="B139" s="107"/>
      <c r="C139" s="108"/>
      <c r="D139" s="109"/>
      <c r="E139" s="110"/>
    </row>
    <row r="140" spans="2:5" x14ac:dyDescent="0.25">
      <c r="B140" s="107"/>
      <c r="C140" s="108"/>
      <c r="D140" s="109"/>
      <c r="E140" s="110"/>
    </row>
    <row r="141" spans="2:5" x14ac:dyDescent="0.25">
      <c r="B141" s="107"/>
      <c r="C141" s="108"/>
      <c r="D141" s="109"/>
      <c r="E141" s="110"/>
    </row>
    <row r="142" spans="2:5" x14ac:dyDescent="0.25">
      <c r="B142" s="107"/>
      <c r="C142" s="108"/>
      <c r="D142" s="109"/>
      <c r="E142" s="110"/>
    </row>
    <row r="143" spans="2:5" x14ac:dyDescent="0.25">
      <c r="B143" s="107"/>
      <c r="C143" s="108"/>
      <c r="D143" s="109"/>
      <c r="E143" s="110"/>
    </row>
  </sheetData>
  <mergeCells count="6">
    <mergeCell ref="AA2:AD2"/>
    <mergeCell ref="B2:E2"/>
    <mergeCell ref="G2:J2"/>
    <mergeCell ref="L2:O2"/>
    <mergeCell ref="Q2:T2"/>
    <mergeCell ref="V2:Y2"/>
  </mergeCells>
  <conditionalFormatting sqref="C139">
    <cfRule type="duplicateValues" dxfId="11" priority="1"/>
    <cfRule type="duplicateValues" dxfId="1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EB72-6B6D-4E31-909D-5D7A9BBFA3D1}">
  <dimension ref="B1:CP153"/>
  <sheetViews>
    <sheetView showGridLines="0" topLeftCell="AO1" workbookViewId="0">
      <selection activeCell="BI3" sqref="BI1:BI1048576"/>
    </sheetView>
  </sheetViews>
  <sheetFormatPr baseColWidth="10" defaultColWidth="2.85546875" defaultRowHeight="15" x14ac:dyDescent="0.25"/>
  <cols>
    <col min="2" max="2" width="5" style="68" bestFit="1" customWidth="1"/>
    <col min="3" max="3" width="33.85546875" style="68" bestFit="1" customWidth="1"/>
    <col min="4" max="4" width="9" style="68" bestFit="1" customWidth="1"/>
    <col min="5" max="5" width="3" style="68" bestFit="1" customWidth="1"/>
    <col min="7" max="7" width="5" style="68" bestFit="1" customWidth="1"/>
    <col min="8" max="8" width="33.85546875" style="68" bestFit="1" customWidth="1"/>
    <col min="9" max="9" width="9" style="68" bestFit="1" customWidth="1"/>
    <col min="10" max="10" width="4" style="68" bestFit="1" customWidth="1"/>
    <col min="12" max="12" width="5" style="68" bestFit="1" customWidth="1"/>
    <col min="13" max="13" width="33.85546875" style="68" bestFit="1" customWidth="1"/>
    <col min="14" max="14" width="8" style="68" bestFit="1" customWidth="1"/>
    <col min="15" max="15" width="3" style="68" bestFit="1" customWidth="1"/>
    <col min="18" max="18" width="5" style="64" bestFit="1" customWidth="1"/>
    <col min="19" max="19" width="28.42578125" bestFit="1" customWidth="1"/>
    <col min="20" max="20" width="8" bestFit="1" customWidth="1"/>
    <col min="21" max="21" width="3.42578125" customWidth="1"/>
    <col min="22" max="22" width="2.85546875" style="1"/>
    <col min="23" max="23" width="5" bestFit="1" customWidth="1"/>
    <col min="24" max="24" width="18.85546875" bestFit="1" customWidth="1"/>
    <col min="25" max="25" width="8" bestFit="1" customWidth="1"/>
    <col min="26" max="26" width="3" bestFit="1" customWidth="1"/>
    <col min="27" max="27" width="2.85546875" style="1"/>
    <col min="28" max="28" width="5" bestFit="1" customWidth="1"/>
    <col min="29" max="29" width="18.85546875" bestFit="1" customWidth="1"/>
    <col min="30" max="30" width="8" bestFit="1" customWidth="1"/>
    <col min="31" max="31" width="3" bestFit="1" customWidth="1"/>
    <col min="32" max="32" width="2.85546875" style="1"/>
    <col min="34" max="34" width="4.140625" bestFit="1" customWidth="1"/>
    <col min="35" max="35" width="10.28515625" bestFit="1" customWidth="1"/>
    <col min="36" max="36" width="3.5703125" bestFit="1" customWidth="1"/>
    <col min="37" max="37" width="2" bestFit="1" customWidth="1"/>
    <col min="38" max="38" width="2.85546875" style="1"/>
    <col min="39" max="39" width="5" bestFit="1" customWidth="1"/>
    <col min="40" max="40" width="23.5703125" bestFit="1" customWidth="1"/>
    <col min="41" max="41" width="9" bestFit="1" customWidth="1"/>
    <col min="42" max="42" width="3" bestFit="1" customWidth="1"/>
    <col min="43" max="43" width="2.85546875" style="1"/>
    <col min="44" max="44" width="5" bestFit="1" customWidth="1"/>
    <col min="45" max="45" width="24.85546875" bestFit="1" customWidth="1"/>
    <col min="46" max="46" width="12.5703125" style="59" bestFit="1" customWidth="1"/>
    <col min="47" max="47" width="3" bestFit="1" customWidth="1"/>
    <col min="48" max="48" width="2.85546875" style="1"/>
    <col min="49" max="49" width="4.140625" bestFit="1" customWidth="1"/>
    <col min="50" max="50" width="10.28515625" bestFit="1" customWidth="1"/>
    <col min="51" max="51" width="3.5703125" bestFit="1" customWidth="1"/>
    <col min="52" max="52" width="2" bestFit="1" customWidth="1"/>
    <col min="54" max="54" width="5" bestFit="1" customWidth="1"/>
    <col min="55" max="55" width="23.5703125" bestFit="1" customWidth="1"/>
    <col min="56" max="56" width="7" bestFit="1" customWidth="1"/>
    <col min="57" max="57" width="3" bestFit="1" customWidth="1"/>
    <col min="59" max="59" width="5" bestFit="1" customWidth="1"/>
    <col min="60" max="60" width="23.5703125" bestFit="1" customWidth="1"/>
    <col min="61" max="61" width="7" bestFit="1" customWidth="1"/>
    <col min="62" max="62" width="3" bestFit="1" customWidth="1"/>
    <col min="65" max="65" width="4.140625" bestFit="1" customWidth="1"/>
    <col min="66" max="66" width="10.28515625" bestFit="1" customWidth="1"/>
    <col min="67" max="67" width="3.5703125" bestFit="1" customWidth="1"/>
    <col min="68" max="68" width="2" bestFit="1" customWidth="1"/>
    <col min="70" max="70" width="4.140625" bestFit="1" customWidth="1"/>
    <col min="71" max="71" width="10.28515625" bestFit="1" customWidth="1"/>
    <col min="72" max="72" width="3.5703125" bestFit="1" customWidth="1"/>
    <col min="73" max="73" width="2" bestFit="1" customWidth="1"/>
    <col min="75" max="75" width="5" bestFit="1" customWidth="1"/>
    <col min="76" max="76" width="18.28515625" bestFit="1" customWidth="1"/>
    <col min="77" max="77" width="7" bestFit="1" customWidth="1"/>
    <col min="78" max="78" width="2" bestFit="1" customWidth="1"/>
    <col min="81" max="81" width="4.140625" bestFit="1" customWidth="1"/>
    <col min="82" max="82" width="10.28515625" bestFit="1" customWidth="1"/>
    <col min="83" max="83" width="3.5703125" bestFit="1" customWidth="1"/>
    <col min="84" max="84" width="2" bestFit="1" customWidth="1"/>
    <col min="86" max="86" width="4.140625" bestFit="1" customWidth="1"/>
    <col min="87" max="87" width="10.28515625" bestFit="1" customWidth="1"/>
    <col min="88" max="88" width="3.5703125" bestFit="1" customWidth="1"/>
    <col min="89" max="89" width="2" bestFit="1" customWidth="1"/>
    <col min="91" max="91" width="4.140625" bestFit="1" customWidth="1"/>
    <col min="92" max="92" width="10.28515625" bestFit="1" customWidth="1"/>
    <col min="93" max="93" width="3.5703125" bestFit="1" customWidth="1"/>
    <col min="94" max="94" width="2" bestFit="1" customWidth="1"/>
  </cols>
  <sheetData>
    <row r="1" spans="2:94" x14ac:dyDescent="0.25">
      <c r="B1" s="153">
        <v>2018</v>
      </c>
      <c r="C1" s="153"/>
      <c r="D1" s="153"/>
      <c r="E1" s="153"/>
      <c r="G1" s="153" t="s">
        <v>209</v>
      </c>
      <c r="H1" s="153"/>
      <c r="I1" s="153"/>
      <c r="J1" s="153"/>
      <c r="L1" s="153" t="s">
        <v>210</v>
      </c>
      <c r="M1" s="153"/>
      <c r="N1" s="153"/>
      <c r="O1" s="153"/>
      <c r="R1" s="153">
        <v>2018</v>
      </c>
      <c r="S1" s="153"/>
      <c r="T1" s="153"/>
      <c r="U1" s="153"/>
      <c r="V1"/>
      <c r="W1" s="153" t="s">
        <v>209</v>
      </c>
      <c r="X1" s="153"/>
      <c r="Y1" s="153"/>
      <c r="Z1" s="153"/>
      <c r="AA1"/>
      <c r="AB1" s="153" t="s">
        <v>210</v>
      </c>
      <c r="AC1" s="153"/>
      <c r="AD1" s="153"/>
      <c r="AE1" s="153"/>
      <c r="AH1" s="153">
        <v>2018</v>
      </c>
      <c r="AI1" s="153"/>
      <c r="AJ1" s="153"/>
      <c r="AK1" s="153"/>
      <c r="AL1"/>
      <c r="AM1" s="153" t="s">
        <v>209</v>
      </c>
      <c r="AN1" s="153"/>
      <c r="AO1" s="153"/>
      <c r="AP1" s="153"/>
      <c r="AQ1"/>
      <c r="AR1" s="153" t="s">
        <v>210</v>
      </c>
      <c r="AS1" s="153"/>
      <c r="AT1" s="153"/>
      <c r="AU1" s="153"/>
      <c r="AW1" s="153">
        <v>2018</v>
      </c>
      <c r="AX1" s="153"/>
      <c r="AY1" s="153"/>
      <c r="AZ1" s="153"/>
      <c r="BB1" s="153" t="s">
        <v>209</v>
      </c>
      <c r="BC1" s="153"/>
      <c r="BD1" s="153"/>
      <c r="BE1" s="153"/>
      <c r="BG1" s="153" t="s">
        <v>210</v>
      </c>
      <c r="BH1" s="153"/>
      <c r="BI1" s="153"/>
      <c r="BJ1" s="153"/>
      <c r="BM1" s="153">
        <v>2018</v>
      </c>
      <c r="BN1" s="153"/>
      <c r="BO1" s="153"/>
      <c r="BP1" s="153"/>
      <c r="BR1" s="153" t="s">
        <v>209</v>
      </c>
      <c r="BS1" s="153"/>
      <c r="BT1" s="153"/>
      <c r="BU1" s="153"/>
      <c r="BW1" s="153" t="s">
        <v>210</v>
      </c>
      <c r="BX1" s="153"/>
      <c r="BY1" s="153"/>
      <c r="BZ1" s="153"/>
      <c r="CC1" s="153">
        <v>2018</v>
      </c>
      <c r="CD1" s="153"/>
      <c r="CE1" s="153"/>
      <c r="CF1" s="153"/>
      <c r="CH1" s="153" t="s">
        <v>209</v>
      </c>
      <c r="CI1" s="153"/>
      <c r="CJ1" s="153"/>
      <c r="CK1" s="153"/>
      <c r="CM1" s="153" t="s">
        <v>210</v>
      </c>
      <c r="CN1" s="153"/>
      <c r="CO1" s="153"/>
      <c r="CP1" s="153"/>
    </row>
    <row r="2" spans="2:94" x14ac:dyDescent="0.25">
      <c r="B2" s="150" t="s">
        <v>206</v>
      </c>
      <c r="C2" s="151"/>
      <c r="D2" s="151"/>
      <c r="E2" s="152"/>
      <c r="G2" s="150" t="s">
        <v>206</v>
      </c>
      <c r="H2" s="151"/>
      <c r="I2" s="151"/>
      <c r="J2" s="152"/>
      <c r="L2" s="150" t="s">
        <v>206</v>
      </c>
      <c r="M2" s="151"/>
      <c r="N2" s="151"/>
      <c r="O2" s="152"/>
      <c r="R2" s="150" t="s">
        <v>207</v>
      </c>
      <c r="S2" s="151"/>
      <c r="T2" s="151"/>
      <c r="U2" s="152"/>
      <c r="V2" s="22"/>
      <c r="W2" s="150" t="s">
        <v>207</v>
      </c>
      <c r="X2" s="151"/>
      <c r="Y2" s="151"/>
      <c r="Z2" s="152"/>
      <c r="AA2" s="22"/>
      <c r="AB2" s="150" t="s">
        <v>207</v>
      </c>
      <c r="AC2" s="151"/>
      <c r="AD2" s="151"/>
      <c r="AE2" s="152"/>
      <c r="AF2" s="22"/>
      <c r="AH2" s="150" t="s">
        <v>230</v>
      </c>
      <c r="AI2" s="151"/>
      <c r="AJ2" s="151"/>
      <c r="AK2" s="152"/>
      <c r="AL2" s="22"/>
      <c r="AM2" s="150" t="s">
        <v>230</v>
      </c>
      <c r="AN2" s="151"/>
      <c r="AO2" s="151"/>
      <c r="AP2" s="152"/>
      <c r="AQ2" s="22"/>
      <c r="AR2" s="150" t="s">
        <v>230</v>
      </c>
      <c r="AS2" s="151"/>
      <c r="AT2" s="151"/>
      <c r="AU2" s="152"/>
      <c r="AV2" s="22"/>
      <c r="AW2" s="150" t="s">
        <v>208</v>
      </c>
      <c r="AX2" s="151"/>
      <c r="AY2" s="151"/>
      <c r="AZ2" s="152"/>
      <c r="BB2" s="150" t="s">
        <v>208</v>
      </c>
      <c r="BC2" s="151"/>
      <c r="BD2" s="151"/>
      <c r="BE2" s="152"/>
      <c r="BG2" s="150" t="s">
        <v>208</v>
      </c>
      <c r="BH2" s="151"/>
      <c r="BI2" s="151"/>
      <c r="BJ2" s="152"/>
      <c r="BM2" s="150" t="s">
        <v>233</v>
      </c>
      <c r="BN2" s="151"/>
      <c r="BO2" s="151"/>
      <c r="BP2" s="152"/>
      <c r="BR2" s="150" t="s">
        <v>233</v>
      </c>
      <c r="BS2" s="151"/>
      <c r="BT2" s="151"/>
      <c r="BU2" s="152"/>
      <c r="BW2" s="150" t="s">
        <v>233</v>
      </c>
      <c r="BX2" s="151"/>
      <c r="BY2" s="151"/>
      <c r="BZ2" s="152"/>
      <c r="CC2" s="150" t="s">
        <v>234</v>
      </c>
      <c r="CD2" s="151"/>
      <c r="CE2" s="151"/>
      <c r="CF2" s="152"/>
      <c r="CH2" s="150" t="s">
        <v>234</v>
      </c>
      <c r="CI2" s="151"/>
      <c r="CJ2" s="151"/>
      <c r="CK2" s="152"/>
      <c r="CM2" s="150" t="s">
        <v>234</v>
      </c>
      <c r="CN2" s="151"/>
      <c r="CO2" s="151"/>
      <c r="CP2" s="152"/>
    </row>
    <row r="3" spans="2:94" x14ac:dyDescent="0.25">
      <c r="B3" s="21" t="s">
        <v>5</v>
      </c>
      <c r="C3" s="21" t="s">
        <v>4</v>
      </c>
      <c r="D3" s="13" t="s">
        <v>153</v>
      </c>
      <c r="E3" s="21" t="s">
        <v>154</v>
      </c>
      <c r="G3" s="21" t="s">
        <v>5</v>
      </c>
      <c r="H3" s="21" t="s">
        <v>4</v>
      </c>
      <c r="I3" s="13" t="s">
        <v>153</v>
      </c>
      <c r="J3" s="21" t="s">
        <v>154</v>
      </c>
      <c r="L3" s="21" t="s">
        <v>5</v>
      </c>
      <c r="M3" s="21" t="s">
        <v>4</v>
      </c>
      <c r="N3" s="13" t="s">
        <v>153</v>
      </c>
      <c r="O3" s="21" t="s">
        <v>154</v>
      </c>
      <c r="R3" s="21" t="s">
        <v>5</v>
      </c>
      <c r="S3" s="21" t="s">
        <v>4</v>
      </c>
      <c r="T3" s="13" t="s">
        <v>153</v>
      </c>
      <c r="U3" s="21" t="s">
        <v>154</v>
      </c>
      <c r="V3" s="23"/>
      <c r="W3" s="21" t="s">
        <v>5</v>
      </c>
      <c r="X3" s="21" t="s">
        <v>4</v>
      </c>
      <c r="Y3" s="13" t="s">
        <v>153</v>
      </c>
      <c r="Z3" s="21" t="s">
        <v>154</v>
      </c>
      <c r="AA3" s="23"/>
      <c r="AB3" s="21" t="s">
        <v>5</v>
      </c>
      <c r="AC3" s="21" t="s">
        <v>4</v>
      </c>
      <c r="AD3" s="13" t="s">
        <v>153</v>
      </c>
      <c r="AE3" s="21" t="s">
        <v>154</v>
      </c>
      <c r="AF3" s="23"/>
      <c r="AH3" s="21" t="s">
        <v>5</v>
      </c>
      <c r="AI3" s="21" t="s">
        <v>4</v>
      </c>
      <c r="AJ3" s="13" t="s">
        <v>153</v>
      </c>
      <c r="AK3" s="21" t="s">
        <v>154</v>
      </c>
      <c r="AL3" s="23"/>
      <c r="AM3" s="21" t="s">
        <v>5</v>
      </c>
      <c r="AN3" s="21" t="s">
        <v>4</v>
      </c>
      <c r="AO3" s="13" t="s">
        <v>153</v>
      </c>
      <c r="AP3" s="21" t="s">
        <v>154</v>
      </c>
      <c r="AQ3" s="23"/>
      <c r="AR3" s="21" t="s">
        <v>5</v>
      </c>
      <c r="AS3" s="21" t="s">
        <v>4</v>
      </c>
      <c r="AT3" s="13" t="s">
        <v>153</v>
      </c>
      <c r="AU3" s="21" t="s">
        <v>154</v>
      </c>
      <c r="AV3" s="23"/>
      <c r="AW3" s="21" t="s">
        <v>5</v>
      </c>
      <c r="AX3" s="21" t="s">
        <v>4</v>
      </c>
      <c r="AY3" s="13" t="s">
        <v>153</v>
      </c>
      <c r="AZ3" s="21" t="s">
        <v>154</v>
      </c>
      <c r="BB3" s="21" t="s">
        <v>5</v>
      </c>
      <c r="BC3" s="21" t="s">
        <v>4</v>
      </c>
      <c r="BD3" s="13" t="s">
        <v>153</v>
      </c>
      <c r="BE3" s="21" t="s">
        <v>154</v>
      </c>
      <c r="BG3" s="21" t="s">
        <v>5</v>
      </c>
      <c r="BH3" s="21" t="s">
        <v>4</v>
      </c>
      <c r="BI3" s="13" t="s">
        <v>153</v>
      </c>
      <c r="BJ3" s="21" t="s">
        <v>154</v>
      </c>
      <c r="BM3" s="21" t="s">
        <v>5</v>
      </c>
      <c r="BN3" s="21" t="s">
        <v>4</v>
      </c>
      <c r="BO3" s="13" t="s">
        <v>153</v>
      </c>
      <c r="BP3" s="21" t="s">
        <v>154</v>
      </c>
      <c r="BR3" s="21" t="s">
        <v>5</v>
      </c>
      <c r="BS3" s="21" t="s">
        <v>4</v>
      </c>
      <c r="BT3" s="13" t="s">
        <v>153</v>
      </c>
      <c r="BU3" s="21" t="s">
        <v>154</v>
      </c>
      <c r="BW3" s="21" t="s">
        <v>5</v>
      </c>
      <c r="BX3" s="21" t="s">
        <v>4</v>
      </c>
      <c r="BY3" s="13" t="s">
        <v>153</v>
      </c>
      <c r="BZ3" s="21" t="s">
        <v>154</v>
      </c>
      <c r="CC3" s="21" t="s">
        <v>5</v>
      </c>
      <c r="CD3" s="21" t="s">
        <v>4</v>
      </c>
      <c r="CE3" s="13" t="s">
        <v>153</v>
      </c>
      <c r="CF3" s="21" t="s">
        <v>154</v>
      </c>
      <c r="CH3" s="21" t="s">
        <v>5</v>
      </c>
      <c r="CI3" s="21" t="s">
        <v>4</v>
      </c>
      <c r="CJ3" s="13" t="s">
        <v>153</v>
      </c>
      <c r="CK3" s="21" t="s">
        <v>154</v>
      </c>
      <c r="CM3" s="21" t="s">
        <v>5</v>
      </c>
      <c r="CN3" s="21" t="s">
        <v>4</v>
      </c>
      <c r="CO3" s="13" t="s">
        <v>153</v>
      </c>
      <c r="CP3" s="21" t="s">
        <v>154</v>
      </c>
    </row>
    <row r="4" spans="2:94" x14ac:dyDescent="0.25">
      <c r="B4" s="62">
        <v>1001</v>
      </c>
      <c r="C4" s="62" t="s">
        <v>239</v>
      </c>
      <c r="D4" s="63">
        <v>1368787</v>
      </c>
      <c r="E4" s="63">
        <v>11</v>
      </c>
      <c r="G4" s="62">
        <v>1001</v>
      </c>
      <c r="H4" s="3" t="s">
        <v>239</v>
      </c>
      <c r="I4" s="61">
        <v>243901</v>
      </c>
      <c r="J4" s="61">
        <v>3</v>
      </c>
      <c r="L4" s="62">
        <v>1003</v>
      </c>
      <c r="M4" s="3" t="s">
        <v>240</v>
      </c>
      <c r="N4" s="61">
        <v>269392</v>
      </c>
      <c r="O4" s="61">
        <v>2</v>
      </c>
      <c r="R4" s="62">
        <v>1005</v>
      </c>
      <c r="S4" s="3" t="s">
        <v>276</v>
      </c>
      <c r="T4" s="61">
        <v>1267236</v>
      </c>
      <c r="U4" s="61">
        <v>6</v>
      </c>
      <c r="W4" s="62">
        <v>1026</v>
      </c>
      <c r="X4" s="3" t="s">
        <v>278</v>
      </c>
      <c r="Y4" s="61">
        <v>1075427</v>
      </c>
      <c r="Z4" s="61">
        <v>5</v>
      </c>
      <c r="AB4" s="62">
        <v>1005</v>
      </c>
      <c r="AC4" s="3" t="s">
        <v>276</v>
      </c>
      <c r="AD4" s="61">
        <v>211206</v>
      </c>
      <c r="AE4" s="61">
        <v>1</v>
      </c>
      <c r="AM4" s="3">
        <v>1003</v>
      </c>
      <c r="AN4" s="3" t="s">
        <v>197</v>
      </c>
      <c r="AO4" s="3">
        <v>4338900</v>
      </c>
      <c r="AP4" s="3">
        <v>9</v>
      </c>
      <c r="AR4" s="79">
        <v>1001</v>
      </c>
      <c r="AS4" s="80" t="s">
        <v>196</v>
      </c>
      <c r="AT4" s="82">
        <v>809400</v>
      </c>
      <c r="AU4" s="81">
        <v>1</v>
      </c>
      <c r="BB4" s="3">
        <v>1003</v>
      </c>
      <c r="BC4" s="3" t="s">
        <v>197</v>
      </c>
      <c r="BD4" s="3">
        <v>39600</v>
      </c>
      <c r="BE4" s="3">
        <v>6</v>
      </c>
      <c r="BG4" s="61">
        <v>1001</v>
      </c>
      <c r="BH4" s="3" t="s">
        <v>196</v>
      </c>
      <c r="BI4" s="3">
        <v>6600</v>
      </c>
      <c r="BJ4" s="3">
        <v>1</v>
      </c>
      <c r="BW4" s="61">
        <v>1003</v>
      </c>
      <c r="BX4" s="3" t="s">
        <v>197</v>
      </c>
      <c r="BY4" s="3">
        <v>86182</v>
      </c>
      <c r="BZ4" s="3">
        <v>1</v>
      </c>
    </row>
    <row r="5" spans="2:94" x14ac:dyDescent="0.25">
      <c r="B5" s="62">
        <v>1003</v>
      </c>
      <c r="C5" s="62" t="s">
        <v>240</v>
      </c>
      <c r="D5" s="63">
        <v>4887973</v>
      </c>
      <c r="E5" s="63">
        <v>34</v>
      </c>
      <c r="G5" s="62">
        <v>1003</v>
      </c>
      <c r="H5" s="3" t="s">
        <v>240</v>
      </c>
      <c r="I5" s="61">
        <v>2898719</v>
      </c>
      <c r="J5" s="61">
        <v>25</v>
      </c>
      <c r="L5" s="62">
        <v>1005</v>
      </c>
      <c r="M5" s="3" t="s">
        <v>241</v>
      </c>
      <c r="N5" s="61">
        <v>1017769</v>
      </c>
      <c r="O5" s="61">
        <v>12</v>
      </c>
      <c r="R5" s="62">
        <v>1006</v>
      </c>
      <c r="S5" s="3" t="s">
        <v>277</v>
      </c>
      <c r="T5" s="61">
        <v>633618</v>
      </c>
      <c r="U5" s="61">
        <v>3</v>
      </c>
      <c r="W5" s="62">
        <v>1045</v>
      </c>
      <c r="X5" s="3" t="s">
        <v>279</v>
      </c>
      <c r="Y5" s="61">
        <v>633618</v>
      </c>
      <c r="Z5" s="61">
        <v>3</v>
      </c>
      <c r="AB5" s="62">
        <v>1178</v>
      </c>
      <c r="AC5" s="3" t="s">
        <v>286</v>
      </c>
      <c r="AD5" s="61">
        <v>211206</v>
      </c>
      <c r="AE5" s="61">
        <v>1</v>
      </c>
      <c r="AM5" s="3">
        <v>1016</v>
      </c>
      <c r="AN5" s="3" t="s">
        <v>109</v>
      </c>
      <c r="AO5" s="3">
        <v>2338500</v>
      </c>
      <c r="AP5" s="3">
        <v>5</v>
      </c>
      <c r="AR5" s="79">
        <v>1023</v>
      </c>
      <c r="AS5" s="80" t="s">
        <v>195</v>
      </c>
      <c r="AT5" s="82">
        <v>500100</v>
      </c>
      <c r="AU5" s="81">
        <v>1</v>
      </c>
      <c r="BB5" s="3">
        <v>1007</v>
      </c>
      <c r="BC5" s="3" t="s">
        <v>185</v>
      </c>
      <c r="BD5" s="3">
        <v>26400</v>
      </c>
      <c r="BE5" s="3">
        <v>4</v>
      </c>
      <c r="BG5" s="61">
        <v>1003</v>
      </c>
      <c r="BH5" s="3" t="s">
        <v>197</v>
      </c>
      <c r="BI5" s="3">
        <v>13200</v>
      </c>
      <c r="BJ5" s="3">
        <v>2</v>
      </c>
      <c r="BW5" s="61">
        <v>1016</v>
      </c>
      <c r="BX5" s="3" t="s">
        <v>109</v>
      </c>
      <c r="BY5" s="3">
        <v>86182</v>
      </c>
      <c r="BZ5" s="3">
        <v>1</v>
      </c>
    </row>
    <row r="6" spans="2:94" x14ac:dyDescent="0.25">
      <c r="B6" s="62">
        <v>1005</v>
      </c>
      <c r="C6" s="62" t="s">
        <v>241</v>
      </c>
      <c r="D6" s="63">
        <v>1618170</v>
      </c>
      <c r="E6" s="63">
        <v>18</v>
      </c>
      <c r="G6" s="62">
        <v>1005</v>
      </c>
      <c r="H6" s="3" t="s">
        <v>241</v>
      </c>
      <c r="I6" s="61">
        <v>6791032</v>
      </c>
      <c r="J6" s="61">
        <v>90</v>
      </c>
      <c r="L6" s="62">
        <v>1006</v>
      </c>
      <c r="M6" s="3" t="s">
        <v>242</v>
      </c>
      <c r="N6" s="61">
        <v>29974</v>
      </c>
      <c r="O6" s="61">
        <v>1</v>
      </c>
      <c r="R6" s="62">
        <v>1026</v>
      </c>
      <c r="S6" s="3" t="s">
        <v>278</v>
      </c>
      <c r="T6" s="61">
        <v>211206</v>
      </c>
      <c r="U6" s="61">
        <v>1</v>
      </c>
      <c r="W6" s="62">
        <v>1055</v>
      </c>
      <c r="X6" s="3" t="s">
        <v>281</v>
      </c>
      <c r="Y6" s="61">
        <v>211206</v>
      </c>
      <c r="Z6" s="61">
        <v>1</v>
      </c>
      <c r="AB6" s="62"/>
      <c r="AC6" s="3"/>
      <c r="AD6" s="61"/>
      <c r="AE6" s="61"/>
      <c r="AM6" s="3">
        <v>1023</v>
      </c>
      <c r="AN6" s="3" t="s">
        <v>195</v>
      </c>
      <c r="AO6" s="3">
        <v>3061800</v>
      </c>
      <c r="AP6" s="3">
        <v>6</v>
      </c>
      <c r="AR6" s="79">
        <v>1039</v>
      </c>
      <c r="AS6" s="80" t="s">
        <v>182</v>
      </c>
      <c r="AT6" s="82">
        <v>500100</v>
      </c>
      <c r="AU6" s="81">
        <v>1</v>
      </c>
      <c r="BB6" s="3">
        <v>1016</v>
      </c>
      <c r="BC6" s="3" t="s">
        <v>109</v>
      </c>
      <c r="BD6" s="3">
        <v>33000</v>
      </c>
      <c r="BE6" s="3">
        <v>5</v>
      </c>
      <c r="BG6" s="61">
        <v>1007</v>
      </c>
      <c r="BH6" s="3" t="s">
        <v>185</v>
      </c>
      <c r="BI6" s="3">
        <v>6600</v>
      </c>
      <c r="BJ6" s="3">
        <v>1</v>
      </c>
      <c r="BW6" s="61">
        <v>1047</v>
      </c>
      <c r="BX6" s="3" t="s">
        <v>181</v>
      </c>
      <c r="BY6" s="3">
        <v>122238</v>
      </c>
      <c r="BZ6" s="3">
        <v>1</v>
      </c>
    </row>
    <row r="7" spans="2:94" x14ac:dyDescent="0.25">
      <c r="B7" s="62">
        <v>1006</v>
      </c>
      <c r="C7" s="62" t="s">
        <v>242</v>
      </c>
      <c r="D7" s="63">
        <v>836258</v>
      </c>
      <c r="E7" s="63">
        <v>8</v>
      </c>
      <c r="G7" s="62">
        <v>1006</v>
      </c>
      <c r="H7" s="3" t="s">
        <v>242</v>
      </c>
      <c r="I7" s="61">
        <v>1080714</v>
      </c>
      <c r="J7" s="61">
        <v>17</v>
      </c>
      <c r="L7" s="62">
        <v>1007</v>
      </c>
      <c r="M7" s="3" t="s">
        <v>243</v>
      </c>
      <c r="N7" s="61">
        <v>196888</v>
      </c>
      <c r="O7" s="61">
        <v>3</v>
      </c>
      <c r="R7" s="62">
        <v>1045</v>
      </c>
      <c r="S7" s="3" t="s">
        <v>279</v>
      </c>
      <c r="T7" s="61">
        <v>1056030</v>
      </c>
      <c r="U7" s="61">
        <v>5</v>
      </c>
      <c r="W7" s="62">
        <v>1178</v>
      </c>
      <c r="X7" s="3" t="s">
        <v>286</v>
      </c>
      <c r="Y7" s="61">
        <v>2534472</v>
      </c>
      <c r="Z7" s="61">
        <v>12</v>
      </c>
      <c r="AB7" s="65"/>
      <c r="AC7" s="69"/>
      <c r="AD7" s="70"/>
      <c r="AE7" s="70"/>
      <c r="AM7" s="3">
        <v>1039</v>
      </c>
      <c r="AN7" s="3" t="s">
        <v>182</v>
      </c>
      <c r="AO7" s="3">
        <v>2442150</v>
      </c>
      <c r="AP7" s="3">
        <v>5</v>
      </c>
      <c r="AR7" s="79">
        <v>1045</v>
      </c>
      <c r="AS7" s="80" t="s">
        <v>193</v>
      </c>
      <c r="AT7" s="82">
        <v>500100</v>
      </c>
      <c r="AU7" s="81">
        <v>1</v>
      </c>
      <c r="BB7" s="3">
        <v>1023</v>
      </c>
      <c r="BC7" s="3" t="s">
        <v>195</v>
      </c>
      <c r="BD7" s="3">
        <v>39600</v>
      </c>
      <c r="BE7" s="3">
        <v>6</v>
      </c>
      <c r="BG7" s="61">
        <v>1023</v>
      </c>
      <c r="BH7" s="3" t="s">
        <v>195</v>
      </c>
      <c r="BI7" s="3">
        <v>6600</v>
      </c>
      <c r="BJ7" s="3">
        <v>1</v>
      </c>
    </row>
    <row r="8" spans="2:94" x14ac:dyDescent="0.25">
      <c r="B8" s="62">
        <v>1007</v>
      </c>
      <c r="C8" s="62" t="s">
        <v>243</v>
      </c>
      <c r="D8" s="63">
        <v>2850886</v>
      </c>
      <c r="E8" s="63">
        <v>22</v>
      </c>
      <c r="G8" s="62">
        <v>1007</v>
      </c>
      <c r="H8" s="3" t="s">
        <v>243</v>
      </c>
      <c r="I8" s="61">
        <v>4025425</v>
      </c>
      <c r="J8" s="61">
        <v>45</v>
      </c>
      <c r="L8" s="62">
        <v>1016</v>
      </c>
      <c r="M8" s="3" t="s">
        <v>245</v>
      </c>
      <c r="N8" s="61">
        <v>191615</v>
      </c>
      <c r="O8" s="61">
        <v>3</v>
      </c>
      <c r="R8" s="62">
        <v>1046</v>
      </c>
      <c r="S8" s="3" t="s">
        <v>280</v>
      </c>
      <c r="T8" s="61">
        <v>633618</v>
      </c>
      <c r="U8" s="61">
        <v>3</v>
      </c>
      <c r="W8" s="65">
        <v>1251</v>
      </c>
      <c r="X8" s="69" t="s">
        <v>289</v>
      </c>
      <c r="Y8" s="70">
        <v>633618</v>
      </c>
      <c r="Z8" s="70">
        <v>3</v>
      </c>
      <c r="AB8" s="62"/>
      <c r="AC8" s="3"/>
      <c r="AD8" s="61"/>
      <c r="AE8" s="61"/>
      <c r="AM8" s="3">
        <v>1045</v>
      </c>
      <c r="AN8" s="3" t="s">
        <v>193</v>
      </c>
      <c r="AO8" s="3">
        <v>1378050</v>
      </c>
      <c r="AP8" s="3">
        <v>3</v>
      </c>
      <c r="AR8" s="79">
        <v>1061</v>
      </c>
      <c r="AS8" s="80" t="s">
        <v>177</v>
      </c>
      <c r="AT8" s="82">
        <v>500100</v>
      </c>
      <c r="AU8" s="81">
        <v>1</v>
      </c>
      <c r="BB8" s="3">
        <v>1039</v>
      </c>
      <c r="BC8" s="3" t="s">
        <v>182</v>
      </c>
      <c r="BD8" s="3">
        <v>112200</v>
      </c>
      <c r="BE8" s="3">
        <v>17</v>
      </c>
      <c r="BG8" s="61">
        <v>1039</v>
      </c>
      <c r="BH8" s="3" t="s">
        <v>182</v>
      </c>
      <c r="BI8" s="3">
        <v>13200</v>
      </c>
      <c r="BJ8" s="3">
        <v>2</v>
      </c>
    </row>
    <row r="9" spans="2:94" x14ac:dyDescent="0.25">
      <c r="B9" s="62">
        <v>1010</v>
      </c>
      <c r="C9" s="62" t="s">
        <v>244</v>
      </c>
      <c r="D9" s="63">
        <v>507359</v>
      </c>
      <c r="E9" s="63">
        <v>4</v>
      </c>
      <c r="G9" s="62">
        <v>1016</v>
      </c>
      <c r="H9" s="3" t="s">
        <v>245</v>
      </c>
      <c r="I9" s="61">
        <v>1197835</v>
      </c>
      <c r="J9" s="61">
        <v>16</v>
      </c>
      <c r="L9" s="62">
        <v>1023</v>
      </c>
      <c r="M9" s="3" t="s">
        <v>246</v>
      </c>
      <c r="N9" s="61">
        <v>76988</v>
      </c>
      <c r="O9" s="61">
        <v>1</v>
      </c>
      <c r="R9" s="62">
        <v>1069</v>
      </c>
      <c r="S9" s="3" t="s">
        <v>282</v>
      </c>
      <c r="T9" s="61">
        <v>211206</v>
      </c>
      <c r="U9" s="61">
        <v>3</v>
      </c>
      <c r="W9" s="62"/>
      <c r="X9" s="3"/>
      <c r="Y9" s="61"/>
      <c r="Z9" s="61"/>
      <c r="AB9" s="66"/>
      <c r="AC9" s="68"/>
      <c r="AD9" s="71"/>
      <c r="AE9" s="71"/>
      <c r="AM9" s="3">
        <v>1047</v>
      </c>
      <c r="AN9" s="3" t="s">
        <v>181</v>
      </c>
      <c r="AO9" s="3">
        <v>1441950</v>
      </c>
      <c r="AP9" s="3">
        <v>3</v>
      </c>
      <c r="AR9" s="79">
        <v>1083</v>
      </c>
      <c r="AS9" s="80" t="s">
        <v>215</v>
      </c>
      <c r="AT9" s="82">
        <v>500100</v>
      </c>
      <c r="AU9" s="81">
        <v>1</v>
      </c>
      <c r="BB9" s="3">
        <v>1045</v>
      </c>
      <c r="BC9" s="3" t="s">
        <v>193</v>
      </c>
      <c r="BD9" s="3">
        <v>59400</v>
      </c>
      <c r="BE9" s="3">
        <v>9</v>
      </c>
      <c r="BG9" s="61">
        <v>1045</v>
      </c>
      <c r="BH9" s="3" t="s">
        <v>193</v>
      </c>
      <c r="BI9" s="3">
        <v>6600</v>
      </c>
      <c r="BJ9" s="3">
        <v>1</v>
      </c>
    </row>
    <row r="10" spans="2:94" x14ac:dyDescent="0.25">
      <c r="B10" s="62">
        <v>1016</v>
      </c>
      <c r="C10" s="62" t="s">
        <v>245</v>
      </c>
      <c r="D10" s="63">
        <v>2327080</v>
      </c>
      <c r="E10" s="63">
        <v>22</v>
      </c>
      <c r="G10" s="62">
        <v>1023</v>
      </c>
      <c r="H10" s="3" t="s">
        <v>246</v>
      </c>
      <c r="I10" s="61">
        <v>2144125</v>
      </c>
      <c r="J10" s="61">
        <v>20</v>
      </c>
      <c r="L10" s="62">
        <v>1039</v>
      </c>
      <c r="M10" s="3" t="s">
        <v>249</v>
      </c>
      <c r="N10" s="61">
        <v>325200</v>
      </c>
      <c r="O10" s="61">
        <v>4</v>
      </c>
      <c r="R10" s="62">
        <v>1075</v>
      </c>
      <c r="S10" s="3" t="s">
        <v>283</v>
      </c>
      <c r="T10" s="61">
        <v>211206</v>
      </c>
      <c r="U10" s="61">
        <v>1</v>
      </c>
      <c r="W10" s="66"/>
      <c r="X10" s="68"/>
      <c r="Y10" s="71"/>
      <c r="Z10" s="71"/>
      <c r="AB10" s="66"/>
      <c r="AC10" s="68"/>
      <c r="AD10" s="71"/>
      <c r="AE10" s="71"/>
      <c r="AM10" s="3">
        <v>1055</v>
      </c>
      <c r="AN10" s="3" t="s">
        <v>199</v>
      </c>
      <c r="AO10" s="3">
        <v>693000</v>
      </c>
      <c r="AP10" s="3">
        <v>1</v>
      </c>
      <c r="AR10" s="79">
        <v>1141</v>
      </c>
      <c r="AS10" s="80" t="s">
        <v>189</v>
      </c>
      <c r="AT10" s="82">
        <v>377850</v>
      </c>
      <c r="AU10" s="81">
        <v>1</v>
      </c>
      <c r="BB10" s="3">
        <v>1046</v>
      </c>
      <c r="BC10" s="3" t="s">
        <v>22</v>
      </c>
      <c r="BD10" s="3">
        <v>13200</v>
      </c>
      <c r="BE10" s="3">
        <v>2</v>
      </c>
      <c r="BG10" s="61">
        <v>1061</v>
      </c>
      <c r="BH10" s="3" t="s">
        <v>177</v>
      </c>
      <c r="BI10" s="3">
        <v>6600</v>
      </c>
      <c r="BJ10" s="3">
        <v>1</v>
      </c>
    </row>
    <row r="11" spans="2:94" x14ac:dyDescent="0.25">
      <c r="B11" s="62">
        <v>1023</v>
      </c>
      <c r="C11" s="62" t="s">
        <v>246</v>
      </c>
      <c r="D11" s="63">
        <v>2372048</v>
      </c>
      <c r="E11" s="63">
        <v>21</v>
      </c>
      <c r="G11" s="62">
        <v>1026</v>
      </c>
      <c r="H11" s="3" t="s">
        <v>247</v>
      </c>
      <c r="I11" s="61">
        <v>89925</v>
      </c>
      <c r="J11" s="61">
        <v>1</v>
      </c>
      <c r="L11" s="62">
        <v>1045</v>
      </c>
      <c r="M11" s="3" t="s">
        <v>250</v>
      </c>
      <c r="N11" s="61">
        <v>215586</v>
      </c>
      <c r="O11" s="61">
        <v>2</v>
      </c>
      <c r="R11" s="62">
        <v>1083</v>
      </c>
      <c r="S11" s="3" t="s">
        <v>284</v>
      </c>
      <c r="T11" s="61">
        <v>422412</v>
      </c>
      <c r="U11" s="61">
        <v>2</v>
      </c>
      <c r="W11" s="66"/>
      <c r="X11" s="68"/>
      <c r="Y11" s="71"/>
      <c r="Z11" s="71"/>
      <c r="AB11" s="66"/>
      <c r="AC11" s="68"/>
      <c r="AD11" s="71"/>
      <c r="AE11" s="71"/>
      <c r="AM11" s="3">
        <v>1061</v>
      </c>
      <c r="AN11" s="3" t="s">
        <v>177</v>
      </c>
      <c r="AO11" s="3">
        <v>1943700</v>
      </c>
      <c r="AP11" s="3">
        <v>4</v>
      </c>
      <c r="AR11" s="79">
        <v>1189</v>
      </c>
      <c r="AS11" s="80" t="s">
        <v>147</v>
      </c>
      <c r="AT11" s="82">
        <v>500100</v>
      </c>
      <c r="AU11" s="81">
        <v>1</v>
      </c>
      <c r="BB11" s="3">
        <v>1047</v>
      </c>
      <c r="BC11" s="3" t="s">
        <v>181</v>
      </c>
      <c r="BD11" s="3">
        <v>19800</v>
      </c>
      <c r="BE11" s="3">
        <v>3</v>
      </c>
      <c r="BG11" s="61">
        <v>1083</v>
      </c>
      <c r="BH11" s="3" t="s">
        <v>215</v>
      </c>
      <c r="BI11" s="3">
        <v>6600</v>
      </c>
      <c r="BJ11" s="3">
        <v>1</v>
      </c>
    </row>
    <row r="12" spans="2:94" x14ac:dyDescent="0.25">
      <c r="B12" s="62">
        <v>1026</v>
      </c>
      <c r="C12" s="62" t="s">
        <v>247</v>
      </c>
      <c r="D12" s="63">
        <v>200756</v>
      </c>
      <c r="E12" s="63">
        <v>2</v>
      </c>
      <c r="G12" s="62">
        <v>1034</v>
      </c>
      <c r="H12" s="3" t="s">
        <v>248</v>
      </c>
      <c r="I12" s="61">
        <v>303794</v>
      </c>
      <c r="J12" s="61">
        <v>4</v>
      </c>
      <c r="L12" s="62">
        <v>1046</v>
      </c>
      <c r="M12" s="3" t="s">
        <v>251</v>
      </c>
      <c r="N12" s="61">
        <v>393648</v>
      </c>
      <c r="O12" s="61">
        <v>2</v>
      </c>
      <c r="R12" s="62">
        <v>1141</v>
      </c>
      <c r="S12" s="3" t="s">
        <v>285</v>
      </c>
      <c r="T12" s="61">
        <v>633618</v>
      </c>
      <c r="U12" s="61">
        <v>3</v>
      </c>
      <c r="W12" s="66"/>
      <c r="X12" s="68"/>
      <c r="Y12" s="71"/>
      <c r="Z12" s="71"/>
      <c r="AB12" s="66"/>
      <c r="AC12" s="68"/>
      <c r="AD12" s="71"/>
      <c r="AE12" s="71"/>
      <c r="AM12" s="3">
        <v>1063</v>
      </c>
      <c r="AN12" s="3" t="s">
        <v>198</v>
      </c>
      <c r="AO12" s="3">
        <v>2309250</v>
      </c>
      <c r="AP12" s="3">
        <v>4</v>
      </c>
      <c r="AR12" s="79">
        <v>1212</v>
      </c>
      <c r="AS12" s="80" t="s">
        <v>42</v>
      </c>
      <c r="AT12" s="82">
        <v>500100</v>
      </c>
      <c r="AU12" s="81">
        <v>1</v>
      </c>
      <c r="BB12" s="3">
        <v>1055</v>
      </c>
      <c r="BC12" s="3" t="s">
        <v>199</v>
      </c>
      <c r="BD12" s="3">
        <v>6600</v>
      </c>
      <c r="BE12" s="3">
        <v>1</v>
      </c>
      <c r="BG12" s="61">
        <v>1130</v>
      </c>
      <c r="BH12" s="3" t="s">
        <v>178</v>
      </c>
      <c r="BI12" s="3">
        <v>19800</v>
      </c>
      <c r="BJ12" s="3">
        <v>3</v>
      </c>
    </row>
    <row r="13" spans="2:94" x14ac:dyDescent="0.25">
      <c r="B13" s="62">
        <v>1034</v>
      </c>
      <c r="C13" s="62" t="s">
        <v>248</v>
      </c>
      <c r="D13" s="63">
        <v>949104</v>
      </c>
      <c r="E13" s="63">
        <v>7</v>
      </c>
      <c r="G13" s="62">
        <v>1039</v>
      </c>
      <c r="H13" s="3" t="s">
        <v>249</v>
      </c>
      <c r="I13" s="61">
        <v>2955607</v>
      </c>
      <c r="J13" s="61">
        <v>31</v>
      </c>
      <c r="L13" s="62">
        <v>1047</v>
      </c>
      <c r="M13" s="3" t="s">
        <v>252</v>
      </c>
      <c r="N13" s="61">
        <v>282669</v>
      </c>
      <c r="O13" s="61">
        <v>2</v>
      </c>
      <c r="R13" s="62">
        <v>1178</v>
      </c>
      <c r="S13" s="3" t="s">
        <v>286</v>
      </c>
      <c r="T13" s="61">
        <v>1689648</v>
      </c>
      <c r="U13" s="61">
        <v>8</v>
      </c>
      <c r="W13" s="66"/>
      <c r="X13" s="68"/>
      <c r="Y13" s="71"/>
      <c r="Z13" s="71"/>
      <c r="AB13" s="66"/>
      <c r="AC13" s="68"/>
      <c r="AD13" s="71"/>
      <c r="AE13" s="71"/>
      <c r="AM13" s="3">
        <v>1069</v>
      </c>
      <c r="AN13" s="3" t="s">
        <v>191</v>
      </c>
      <c r="AO13" s="3">
        <v>1500300</v>
      </c>
      <c r="AP13" s="3">
        <v>3</v>
      </c>
      <c r="AR13" s="79">
        <v>1251</v>
      </c>
      <c r="AS13" s="80" t="s">
        <v>31</v>
      </c>
      <c r="AT13" s="82">
        <v>941850</v>
      </c>
      <c r="AU13" s="81">
        <v>2</v>
      </c>
      <c r="BB13" s="3">
        <v>1061</v>
      </c>
      <c r="BC13" s="3" t="s">
        <v>177</v>
      </c>
      <c r="BD13" s="3">
        <v>26400</v>
      </c>
      <c r="BE13" s="3">
        <v>4</v>
      </c>
      <c r="BG13" s="61">
        <v>1141</v>
      </c>
      <c r="BH13" s="3" t="s">
        <v>189</v>
      </c>
      <c r="BI13" s="3">
        <v>13200</v>
      </c>
      <c r="BJ13" s="3">
        <v>2</v>
      </c>
    </row>
    <row r="14" spans="2:94" x14ac:dyDescent="0.25">
      <c r="B14" s="62">
        <v>1039</v>
      </c>
      <c r="C14" s="62" t="s">
        <v>249</v>
      </c>
      <c r="D14" s="63">
        <v>2014390</v>
      </c>
      <c r="E14" s="63">
        <v>17</v>
      </c>
      <c r="G14" s="62">
        <v>1045</v>
      </c>
      <c r="H14" s="3" t="s">
        <v>250</v>
      </c>
      <c r="I14" s="61">
        <v>1785778</v>
      </c>
      <c r="J14" s="61">
        <v>16</v>
      </c>
      <c r="L14" s="62">
        <v>1055</v>
      </c>
      <c r="M14" s="3" t="s">
        <v>253</v>
      </c>
      <c r="N14" s="61">
        <v>637888</v>
      </c>
      <c r="O14" s="61">
        <v>7</v>
      </c>
      <c r="R14" s="62">
        <v>1185</v>
      </c>
      <c r="S14" s="3" t="s">
        <v>310</v>
      </c>
      <c r="T14" s="61">
        <v>633618</v>
      </c>
      <c r="U14" s="61">
        <v>3</v>
      </c>
      <c r="W14" s="66"/>
      <c r="X14" s="68"/>
      <c r="Y14" s="71"/>
      <c r="Z14" s="71"/>
      <c r="AM14" s="3">
        <v>1075</v>
      </c>
      <c r="AN14" s="3" t="s">
        <v>192</v>
      </c>
      <c r="AO14" s="3">
        <v>2383800</v>
      </c>
      <c r="AP14" s="3">
        <v>5</v>
      </c>
      <c r="AR14" s="79">
        <v>1268</v>
      </c>
      <c r="AS14" s="80" t="s">
        <v>219</v>
      </c>
      <c r="AT14" s="82">
        <v>407250</v>
      </c>
      <c r="AU14" s="81">
        <v>1</v>
      </c>
      <c r="BB14" s="3">
        <v>1063</v>
      </c>
      <c r="BC14" s="3" t="s">
        <v>198</v>
      </c>
      <c r="BD14" s="3">
        <v>26400</v>
      </c>
      <c r="BE14" s="3">
        <v>4</v>
      </c>
      <c r="BG14" s="61">
        <v>1189</v>
      </c>
      <c r="BH14" s="3" t="s">
        <v>147</v>
      </c>
      <c r="BI14" s="3">
        <v>6600</v>
      </c>
      <c r="BJ14" s="3">
        <v>1</v>
      </c>
    </row>
    <row r="15" spans="2:94" x14ac:dyDescent="0.25">
      <c r="B15" s="62">
        <v>1045</v>
      </c>
      <c r="C15" s="62" t="s">
        <v>250</v>
      </c>
      <c r="D15" s="63">
        <v>4419259</v>
      </c>
      <c r="E15" s="63">
        <v>34</v>
      </c>
      <c r="G15" s="62">
        <v>1046</v>
      </c>
      <c r="H15" s="3" t="s">
        <v>251</v>
      </c>
      <c r="I15" s="61">
        <v>1462373</v>
      </c>
      <c r="J15" s="61">
        <v>18</v>
      </c>
      <c r="L15" s="62">
        <v>1061</v>
      </c>
      <c r="M15" s="3" t="s">
        <v>255</v>
      </c>
      <c r="N15" s="61">
        <v>223613</v>
      </c>
      <c r="O15" s="61">
        <v>3</v>
      </c>
      <c r="R15" s="62">
        <v>1187</v>
      </c>
      <c r="S15" s="3" t="s">
        <v>287</v>
      </c>
      <c r="T15" s="61">
        <v>211206</v>
      </c>
      <c r="U15" s="61">
        <v>1</v>
      </c>
      <c r="AM15" s="3">
        <v>1083</v>
      </c>
      <c r="AN15" s="3" t="s">
        <v>215</v>
      </c>
      <c r="AO15" s="3">
        <v>4548750</v>
      </c>
      <c r="AP15" s="3">
        <v>8</v>
      </c>
      <c r="AR15" s="79">
        <v>1269</v>
      </c>
      <c r="AS15" s="80" t="s">
        <v>220</v>
      </c>
      <c r="AT15" s="82">
        <v>3256200</v>
      </c>
      <c r="AU15" s="81">
        <v>7</v>
      </c>
      <c r="BB15" s="3">
        <v>1069</v>
      </c>
      <c r="BC15" s="3" t="s">
        <v>191</v>
      </c>
      <c r="BD15" s="3">
        <v>33000</v>
      </c>
      <c r="BE15" s="3">
        <v>5</v>
      </c>
      <c r="BG15" s="61">
        <v>1212</v>
      </c>
      <c r="BH15" s="3" t="s">
        <v>42</v>
      </c>
      <c r="BI15" s="3">
        <v>6600</v>
      </c>
      <c r="BJ15" s="3">
        <v>1</v>
      </c>
    </row>
    <row r="16" spans="2:94" x14ac:dyDescent="0.25">
      <c r="B16" s="62">
        <v>1046</v>
      </c>
      <c r="C16" s="62" t="s">
        <v>251</v>
      </c>
      <c r="D16" s="63">
        <v>1526590</v>
      </c>
      <c r="E16" s="63">
        <v>15</v>
      </c>
      <c r="G16" s="62">
        <v>1047</v>
      </c>
      <c r="H16" s="3" t="s">
        <v>252</v>
      </c>
      <c r="I16" s="61">
        <v>3652373</v>
      </c>
      <c r="J16" s="61">
        <v>34</v>
      </c>
      <c r="L16" s="62">
        <v>1064</v>
      </c>
      <c r="M16" s="3" t="s">
        <v>257</v>
      </c>
      <c r="N16" s="61">
        <v>89925</v>
      </c>
      <c r="O16" s="61">
        <v>1</v>
      </c>
      <c r="R16" s="62">
        <v>1246</v>
      </c>
      <c r="S16" s="3" t="s">
        <v>288</v>
      </c>
      <c r="T16" s="61">
        <v>211206</v>
      </c>
      <c r="U16" s="61">
        <v>1</v>
      </c>
      <c r="AM16" s="3">
        <v>1130</v>
      </c>
      <c r="AN16" s="3" t="s">
        <v>178</v>
      </c>
      <c r="AO16" s="3">
        <v>2060850</v>
      </c>
      <c r="AP16" s="3">
        <v>3</v>
      </c>
      <c r="AR16" s="79"/>
      <c r="AS16" s="80"/>
      <c r="AT16" s="82"/>
      <c r="AU16" s="81"/>
      <c r="BB16" s="3">
        <v>1075</v>
      </c>
      <c r="BC16" s="3" t="s">
        <v>192</v>
      </c>
      <c r="BD16" s="3">
        <v>26400</v>
      </c>
      <c r="BE16" s="3">
        <v>4</v>
      </c>
      <c r="BG16" s="61">
        <v>1246</v>
      </c>
      <c r="BH16" s="3" t="s">
        <v>24</v>
      </c>
      <c r="BI16" s="3">
        <v>6600</v>
      </c>
      <c r="BJ16" s="3">
        <v>1</v>
      </c>
    </row>
    <row r="17" spans="2:62" x14ac:dyDescent="0.25">
      <c r="B17" s="62">
        <v>1047</v>
      </c>
      <c r="C17" s="62" t="s">
        <v>252</v>
      </c>
      <c r="D17" s="63">
        <v>7230938</v>
      </c>
      <c r="E17" s="63">
        <v>58</v>
      </c>
      <c r="G17" s="62">
        <v>1055</v>
      </c>
      <c r="H17" s="3" t="s">
        <v>253</v>
      </c>
      <c r="I17" s="61">
        <v>3927719</v>
      </c>
      <c r="J17" s="61">
        <v>47</v>
      </c>
      <c r="L17" s="62">
        <v>1069</v>
      </c>
      <c r="M17" s="3" t="s">
        <v>258</v>
      </c>
      <c r="N17" s="61">
        <v>362840</v>
      </c>
      <c r="O17" s="61">
        <v>4</v>
      </c>
      <c r="R17" s="62"/>
      <c r="S17" s="3"/>
      <c r="T17" s="61"/>
      <c r="U17" s="61"/>
      <c r="AM17" s="3">
        <v>1141</v>
      </c>
      <c r="AN17" s="3" t="s">
        <v>189</v>
      </c>
      <c r="AO17" s="3">
        <v>3256200</v>
      </c>
      <c r="AP17" s="3">
        <v>7</v>
      </c>
      <c r="AR17" s="79"/>
      <c r="AS17" s="80"/>
      <c r="AT17" s="82"/>
      <c r="AU17" s="81"/>
      <c r="BB17" s="3">
        <v>1083</v>
      </c>
      <c r="BC17" s="3" t="s">
        <v>215</v>
      </c>
      <c r="BD17" s="3">
        <v>52800</v>
      </c>
      <c r="BE17" s="3">
        <v>8</v>
      </c>
      <c r="BG17" s="61">
        <v>1251</v>
      </c>
      <c r="BH17" s="3" t="s">
        <v>31</v>
      </c>
      <c r="BI17" s="3">
        <v>13200</v>
      </c>
      <c r="BJ17" s="3">
        <v>2</v>
      </c>
    </row>
    <row r="18" spans="2:62" x14ac:dyDescent="0.25">
      <c r="B18" s="62">
        <v>1055</v>
      </c>
      <c r="C18" s="62" t="s">
        <v>253</v>
      </c>
      <c r="D18" s="63">
        <v>4445570</v>
      </c>
      <c r="E18" s="63">
        <v>41</v>
      </c>
      <c r="G18" s="62">
        <v>1061</v>
      </c>
      <c r="H18" s="3" t="s">
        <v>255</v>
      </c>
      <c r="I18" s="61">
        <v>1211052</v>
      </c>
      <c r="J18" s="61">
        <v>9</v>
      </c>
      <c r="L18" s="62">
        <v>1070</v>
      </c>
      <c r="M18" s="3" t="s">
        <v>259</v>
      </c>
      <c r="N18" s="61">
        <v>360393</v>
      </c>
      <c r="O18" s="61">
        <v>4</v>
      </c>
      <c r="R18" s="62"/>
      <c r="S18" s="3"/>
      <c r="T18" s="61"/>
      <c r="U18" s="61"/>
      <c r="AM18" s="3">
        <v>1178</v>
      </c>
      <c r="AN18" s="3" t="s">
        <v>127</v>
      </c>
      <c r="AO18" s="3">
        <v>5378850</v>
      </c>
      <c r="AP18" s="3">
        <v>11</v>
      </c>
      <c r="AR18" s="79"/>
      <c r="AS18" s="80"/>
      <c r="AT18" s="82"/>
      <c r="AU18" s="81"/>
      <c r="BB18" s="3">
        <v>1130</v>
      </c>
      <c r="BC18" s="3" t="s">
        <v>178</v>
      </c>
      <c r="BD18" s="3">
        <v>85800</v>
      </c>
      <c r="BE18" s="3">
        <v>13</v>
      </c>
      <c r="BG18" s="61">
        <v>1268</v>
      </c>
      <c r="BH18" s="3" t="s">
        <v>219</v>
      </c>
      <c r="BI18" s="3">
        <v>6600</v>
      </c>
      <c r="BJ18" s="3">
        <v>1</v>
      </c>
    </row>
    <row r="19" spans="2:62" x14ac:dyDescent="0.25">
      <c r="B19" s="62">
        <v>1058</v>
      </c>
      <c r="C19" s="62" t="s">
        <v>254</v>
      </c>
      <c r="D19" s="63">
        <v>560236</v>
      </c>
      <c r="E19" s="63">
        <v>7</v>
      </c>
      <c r="G19" s="62">
        <v>1063</v>
      </c>
      <c r="H19" s="3" t="s">
        <v>256</v>
      </c>
      <c r="I19" s="61">
        <v>614645</v>
      </c>
      <c r="J19" s="61">
        <v>7</v>
      </c>
      <c r="L19" s="62">
        <v>1075</v>
      </c>
      <c r="M19" s="3" t="s">
        <v>260</v>
      </c>
      <c r="N19" s="61">
        <v>76988</v>
      </c>
      <c r="O19" s="61">
        <v>1</v>
      </c>
      <c r="R19" s="66"/>
      <c r="S19" s="68"/>
      <c r="T19" s="71"/>
      <c r="U19" s="71"/>
      <c r="AM19" s="3">
        <v>1182</v>
      </c>
      <c r="AN19" s="3" t="s">
        <v>72</v>
      </c>
      <c r="AO19" s="3">
        <v>338100</v>
      </c>
      <c r="AP19" s="3">
        <v>1</v>
      </c>
      <c r="AR19" s="79"/>
      <c r="AS19" s="80"/>
      <c r="AT19" s="82"/>
      <c r="AU19" s="81"/>
      <c r="BB19" s="3">
        <v>1131</v>
      </c>
      <c r="BC19" s="3" t="s">
        <v>28</v>
      </c>
      <c r="BD19" s="3">
        <v>46200</v>
      </c>
      <c r="BE19" s="3">
        <v>7</v>
      </c>
      <c r="BG19" s="61">
        <v>1269</v>
      </c>
      <c r="BH19" s="3" t="s">
        <v>220</v>
      </c>
      <c r="BI19" s="3">
        <v>33000</v>
      </c>
      <c r="BJ19" s="3">
        <v>5</v>
      </c>
    </row>
    <row r="20" spans="2:62" x14ac:dyDescent="0.25">
      <c r="B20" s="62">
        <v>1061</v>
      </c>
      <c r="C20" s="62" t="s">
        <v>255</v>
      </c>
      <c r="D20" s="63">
        <v>76988</v>
      </c>
      <c r="E20" s="63">
        <v>1</v>
      </c>
      <c r="G20" s="62">
        <v>1064</v>
      </c>
      <c r="H20" s="3" t="s">
        <v>257</v>
      </c>
      <c r="I20" s="61">
        <v>2107266</v>
      </c>
      <c r="J20" s="61">
        <v>26</v>
      </c>
      <c r="L20" s="62">
        <v>1083</v>
      </c>
      <c r="M20" s="3" t="s">
        <v>261</v>
      </c>
      <c r="N20" s="61">
        <v>398392</v>
      </c>
      <c r="O20" s="61">
        <v>4</v>
      </c>
      <c r="R20" s="66"/>
      <c r="S20" s="68"/>
      <c r="T20" s="71"/>
      <c r="U20" s="71"/>
      <c r="AM20" s="3">
        <v>1183</v>
      </c>
      <c r="AN20" s="3" t="s">
        <v>78</v>
      </c>
      <c r="AO20" s="3">
        <v>4393050</v>
      </c>
      <c r="AP20" s="3">
        <v>8</v>
      </c>
      <c r="AR20" s="79"/>
      <c r="AS20" s="80"/>
      <c r="AT20" s="82"/>
      <c r="AU20" s="81"/>
      <c r="BB20" s="3">
        <v>1141</v>
      </c>
      <c r="BC20" s="3" t="s">
        <v>189</v>
      </c>
      <c r="BD20" s="3">
        <v>46200</v>
      </c>
      <c r="BE20" s="3">
        <v>7</v>
      </c>
      <c r="BG20" s="3"/>
      <c r="BH20" s="3"/>
      <c r="BI20" s="3"/>
      <c r="BJ20" s="3"/>
    </row>
    <row r="21" spans="2:62" x14ac:dyDescent="0.25">
      <c r="B21" s="62">
        <v>1063</v>
      </c>
      <c r="C21" s="62" t="s">
        <v>256</v>
      </c>
      <c r="D21" s="63">
        <v>354732</v>
      </c>
      <c r="E21" s="63">
        <v>4</v>
      </c>
      <c r="G21" s="62">
        <v>1069</v>
      </c>
      <c r="H21" s="3" t="s">
        <v>258</v>
      </c>
      <c r="I21" s="61">
        <v>2439528</v>
      </c>
      <c r="J21" s="61">
        <v>28</v>
      </c>
      <c r="L21" s="62">
        <v>1130</v>
      </c>
      <c r="M21" s="3" t="s">
        <v>262</v>
      </c>
      <c r="N21" s="61">
        <v>478412</v>
      </c>
      <c r="O21" s="61">
        <v>4</v>
      </c>
      <c r="R21" s="66"/>
      <c r="S21" s="68"/>
      <c r="T21" s="71"/>
      <c r="U21" s="71"/>
      <c r="AM21" s="3">
        <v>1187</v>
      </c>
      <c r="AN21" s="3" t="s">
        <v>200</v>
      </c>
      <c r="AO21" s="3">
        <v>877950</v>
      </c>
      <c r="AP21" s="3">
        <v>2</v>
      </c>
      <c r="AR21" s="79"/>
      <c r="AS21" s="80"/>
      <c r="AT21" s="82"/>
      <c r="AU21" s="81"/>
      <c r="BB21" s="3">
        <v>1178</v>
      </c>
      <c r="BC21" s="3" t="s">
        <v>127</v>
      </c>
      <c r="BD21" s="3">
        <v>66000</v>
      </c>
      <c r="BE21" s="3">
        <v>10</v>
      </c>
      <c r="BG21" s="3"/>
      <c r="BH21" s="3"/>
      <c r="BI21" s="3"/>
      <c r="BJ21" s="3"/>
    </row>
    <row r="22" spans="2:62" x14ac:dyDescent="0.25">
      <c r="B22" s="62">
        <v>1064</v>
      </c>
      <c r="C22" s="62" t="s">
        <v>257</v>
      </c>
      <c r="D22" s="63">
        <v>2588460</v>
      </c>
      <c r="E22" s="63">
        <v>28</v>
      </c>
      <c r="G22" s="62">
        <v>1070</v>
      </c>
      <c r="H22" s="3" t="s">
        <v>259</v>
      </c>
      <c r="I22" s="61">
        <v>898034</v>
      </c>
      <c r="J22" s="61">
        <v>9</v>
      </c>
      <c r="L22" s="62">
        <v>1131</v>
      </c>
      <c r="M22" s="3" t="s">
        <v>263</v>
      </c>
      <c r="N22" s="61">
        <v>469019</v>
      </c>
      <c r="O22" s="61">
        <v>6</v>
      </c>
      <c r="R22" s="66"/>
      <c r="S22" s="68"/>
      <c r="T22" s="71"/>
      <c r="U22" s="71"/>
      <c r="AM22" s="3">
        <v>1189</v>
      </c>
      <c r="AN22" s="3" t="s">
        <v>147</v>
      </c>
      <c r="AO22" s="3">
        <v>2502150</v>
      </c>
      <c r="AP22" s="3">
        <v>5</v>
      </c>
      <c r="AR22" s="79"/>
      <c r="AS22" s="80"/>
      <c r="AT22" s="82"/>
      <c r="AU22" s="81"/>
      <c r="BB22" s="3">
        <v>1182</v>
      </c>
      <c r="BC22" s="3" t="s">
        <v>72</v>
      </c>
      <c r="BD22" s="3">
        <v>6600</v>
      </c>
      <c r="BE22" s="3">
        <v>1</v>
      </c>
      <c r="BG22" s="3"/>
      <c r="BH22" s="3"/>
      <c r="BI22" s="3"/>
      <c r="BJ22" s="3"/>
    </row>
    <row r="23" spans="2:62" x14ac:dyDescent="0.25">
      <c r="B23" s="62">
        <v>1069</v>
      </c>
      <c r="C23" s="62" t="s">
        <v>258</v>
      </c>
      <c r="D23" s="63">
        <v>6767837</v>
      </c>
      <c r="E23" s="63">
        <v>56</v>
      </c>
      <c r="G23" s="62">
        <v>1075</v>
      </c>
      <c r="H23" s="3" t="s">
        <v>260</v>
      </c>
      <c r="I23" s="61">
        <v>857954</v>
      </c>
      <c r="J23" s="61">
        <v>11</v>
      </c>
      <c r="L23" s="62">
        <v>1141</v>
      </c>
      <c r="M23" s="3" t="s">
        <v>264</v>
      </c>
      <c r="N23" s="61">
        <v>828237</v>
      </c>
      <c r="O23" s="61">
        <v>5</v>
      </c>
      <c r="R23" s="66"/>
      <c r="S23" s="68"/>
      <c r="T23" s="71"/>
      <c r="U23" s="71"/>
      <c r="AM23" s="3">
        <v>1212</v>
      </c>
      <c r="AN23" s="3" t="s">
        <v>42</v>
      </c>
      <c r="AO23" s="3">
        <v>3502350</v>
      </c>
      <c r="AP23" s="3">
        <v>7</v>
      </c>
      <c r="AR23" s="79"/>
      <c r="AS23" s="80"/>
      <c r="AT23" s="82"/>
      <c r="AU23" s="81"/>
      <c r="BB23" s="3">
        <v>1183</v>
      </c>
      <c r="BC23" s="3" t="s">
        <v>78</v>
      </c>
      <c r="BD23" s="3">
        <v>52800</v>
      </c>
      <c r="BE23" s="3">
        <v>8</v>
      </c>
      <c r="BG23" s="3"/>
      <c r="BH23" s="3"/>
      <c r="BI23" s="3"/>
      <c r="BJ23" s="3"/>
    </row>
    <row r="24" spans="2:62" x14ac:dyDescent="0.25">
      <c r="B24" s="62">
        <v>1070</v>
      </c>
      <c r="C24" s="62" t="s">
        <v>259</v>
      </c>
      <c r="D24" s="63">
        <v>1561436</v>
      </c>
      <c r="E24" s="63">
        <v>13</v>
      </c>
      <c r="G24" s="62">
        <v>1083</v>
      </c>
      <c r="H24" s="3" t="s">
        <v>261</v>
      </c>
      <c r="I24" s="61">
        <v>3656727</v>
      </c>
      <c r="J24" s="61">
        <v>37</v>
      </c>
      <c r="L24" s="62">
        <v>1178</v>
      </c>
      <c r="M24" s="3" t="s">
        <v>265</v>
      </c>
      <c r="N24" s="61">
        <v>158288</v>
      </c>
      <c r="O24" s="61">
        <v>1</v>
      </c>
      <c r="R24" s="66"/>
      <c r="S24" s="68"/>
      <c r="T24" s="71"/>
      <c r="U24" s="71"/>
      <c r="AM24" s="3">
        <v>1246</v>
      </c>
      <c r="AN24" s="3" t="s">
        <v>24</v>
      </c>
      <c r="AO24" s="3">
        <v>5182050</v>
      </c>
      <c r="AP24" s="3">
        <v>10</v>
      </c>
      <c r="AR24" s="79"/>
      <c r="AS24" s="80"/>
      <c r="AT24" s="82"/>
      <c r="AU24" s="81"/>
      <c r="BB24" s="3">
        <v>1187</v>
      </c>
      <c r="BC24" s="3" t="s">
        <v>200</v>
      </c>
      <c r="BD24" s="3">
        <v>13200</v>
      </c>
      <c r="BE24" s="3">
        <v>2</v>
      </c>
      <c r="BG24" s="3"/>
      <c r="BH24" s="3"/>
      <c r="BI24" s="3"/>
      <c r="BJ24" s="3"/>
    </row>
    <row r="25" spans="2:62" x14ac:dyDescent="0.25">
      <c r="B25" s="62">
        <v>1075</v>
      </c>
      <c r="C25" s="62" t="s">
        <v>260</v>
      </c>
      <c r="D25" s="63">
        <v>3085746</v>
      </c>
      <c r="E25" s="63">
        <v>25</v>
      </c>
      <c r="G25" s="62">
        <v>1130</v>
      </c>
      <c r="H25" s="3" t="s">
        <v>262</v>
      </c>
      <c r="I25" s="61">
        <v>2000200</v>
      </c>
      <c r="J25" s="61">
        <v>19</v>
      </c>
      <c r="L25" s="62">
        <v>1182</v>
      </c>
      <c r="M25" s="3" t="s">
        <v>266</v>
      </c>
      <c r="N25" s="61">
        <v>100378</v>
      </c>
      <c r="O25" s="61">
        <v>1</v>
      </c>
      <c r="R25" s="66"/>
      <c r="S25" s="68"/>
      <c r="T25" s="71"/>
      <c r="U25" s="71"/>
      <c r="AM25" s="3">
        <v>1251</v>
      </c>
      <c r="AN25" s="3" t="s">
        <v>31</v>
      </c>
      <c r="AO25" s="3">
        <v>561300</v>
      </c>
      <c r="AP25" s="3">
        <v>1</v>
      </c>
      <c r="AR25" s="79"/>
      <c r="AS25" s="80"/>
      <c r="AT25" s="82"/>
      <c r="AU25" s="81"/>
      <c r="BB25" s="3">
        <v>1189</v>
      </c>
      <c r="BC25" s="3" t="s">
        <v>147</v>
      </c>
      <c r="BD25" s="3">
        <v>33000</v>
      </c>
      <c r="BE25" s="3">
        <v>5</v>
      </c>
      <c r="BG25" s="3"/>
      <c r="BH25" s="3"/>
      <c r="BI25" s="3"/>
      <c r="BJ25" s="3"/>
    </row>
    <row r="26" spans="2:62" x14ac:dyDescent="0.25">
      <c r="B26" s="62">
        <v>1083</v>
      </c>
      <c r="C26" s="62" t="s">
        <v>261</v>
      </c>
      <c r="D26" s="63">
        <v>3520329</v>
      </c>
      <c r="E26" s="63">
        <v>29</v>
      </c>
      <c r="G26" s="62">
        <v>1131</v>
      </c>
      <c r="H26" s="3" t="s">
        <v>263</v>
      </c>
      <c r="I26" s="61">
        <v>4787202</v>
      </c>
      <c r="J26" s="61">
        <v>68</v>
      </c>
      <c r="L26" s="62">
        <v>1183</v>
      </c>
      <c r="M26" s="3" t="s">
        <v>267</v>
      </c>
      <c r="N26" s="61">
        <v>62732</v>
      </c>
      <c r="O26" s="61">
        <v>1</v>
      </c>
      <c r="R26" s="66"/>
      <c r="S26" s="68"/>
      <c r="T26" s="71"/>
      <c r="U26" s="71"/>
      <c r="AM26" s="3">
        <v>1268</v>
      </c>
      <c r="AN26" s="3" t="s">
        <v>219</v>
      </c>
      <c r="AO26" s="3">
        <v>2721900</v>
      </c>
      <c r="AP26" s="3">
        <v>6</v>
      </c>
      <c r="AR26" s="79"/>
      <c r="AS26" s="80"/>
      <c r="AT26" s="82"/>
      <c r="AU26" s="81"/>
      <c r="BB26" s="3">
        <v>1212</v>
      </c>
      <c r="BC26" s="3" t="s">
        <v>42</v>
      </c>
      <c r="BD26" s="3">
        <v>52800</v>
      </c>
      <c r="BE26" s="3">
        <v>8</v>
      </c>
      <c r="BG26" s="3"/>
      <c r="BH26" s="3"/>
      <c r="BI26" s="3"/>
      <c r="BJ26" s="3"/>
    </row>
    <row r="27" spans="2:62" x14ac:dyDescent="0.25">
      <c r="B27" s="62">
        <v>1130</v>
      </c>
      <c r="C27" s="62" t="s">
        <v>262</v>
      </c>
      <c r="D27" s="63">
        <v>3036019</v>
      </c>
      <c r="E27" s="63">
        <v>24</v>
      </c>
      <c r="G27" s="62">
        <v>1141</v>
      </c>
      <c r="H27" s="3" t="s">
        <v>264</v>
      </c>
      <c r="I27" s="61">
        <v>8225480</v>
      </c>
      <c r="J27" s="61">
        <v>56</v>
      </c>
      <c r="L27" s="62">
        <v>1185</v>
      </c>
      <c r="M27" s="3" t="s">
        <v>268</v>
      </c>
      <c r="N27" s="61">
        <v>100378</v>
      </c>
      <c r="O27" s="61">
        <v>1</v>
      </c>
      <c r="R27" s="66"/>
      <c r="S27" s="68"/>
      <c r="T27" s="71"/>
      <c r="U27" s="71"/>
      <c r="AM27" s="3">
        <v>1269</v>
      </c>
      <c r="AN27" s="3" t="s">
        <v>220</v>
      </c>
      <c r="AO27" s="3">
        <v>37939100</v>
      </c>
      <c r="AP27" s="3">
        <v>79</v>
      </c>
      <c r="AR27" s="79"/>
      <c r="AS27" s="80"/>
      <c r="AT27" s="82"/>
      <c r="AU27" s="81"/>
      <c r="BB27" s="3">
        <v>1246</v>
      </c>
      <c r="BC27" s="3" t="s">
        <v>24</v>
      </c>
      <c r="BD27" s="3">
        <v>85800</v>
      </c>
      <c r="BE27" s="3">
        <v>13</v>
      </c>
      <c r="BG27" s="3"/>
      <c r="BH27" s="3"/>
      <c r="BI27" s="3"/>
      <c r="BJ27" s="3"/>
    </row>
    <row r="28" spans="2:62" x14ac:dyDescent="0.25">
      <c r="B28" s="62">
        <v>1131</v>
      </c>
      <c r="C28" s="62" t="s">
        <v>263</v>
      </c>
      <c r="D28" s="63">
        <v>1821223</v>
      </c>
      <c r="E28" s="63">
        <v>17</v>
      </c>
      <c r="G28" s="62">
        <v>1182</v>
      </c>
      <c r="H28" s="3" t="s">
        <v>266</v>
      </c>
      <c r="I28" s="61">
        <v>2242104</v>
      </c>
      <c r="J28" s="61">
        <v>17</v>
      </c>
      <c r="L28" s="62">
        <v>1187</v>
      </c>
      <c r="M28" s="3" t="s">
        <v>269</v>
      </c>
      <c r="N28" s="61">
        <v>413255</v>
      </c>
      <c r="O28" s="61">
        <v>4</v>
      </c>
      <c r="R28" s="66"/>
      <c r="S28" s="68"/>
      <c r="T28" s="71"/>
      <c r="U28" s="71"/>
      <c r="AM28" s="3"/>
      <c r="AN28" s="3"/>
      <c r="AO28" s="3"/>
      <c r="AP28" s="3"/>
      <c r="AR28" s="79"/>
      <c r="AS28" s="80"/>
      <c r="AT28" s="82"/>
      <c r="AU28" s="81"/>
      <c r="BB28" s="3">
        <v>1251</v>
      </c>
      <c r="BC28" s="3" t="s">
        <v>31</v>
      </c>
      <c r="BD28" s="3">
        <v>6600</v>
      </c>
      <c r="BE28" s="3">
        <v>1</v>
      </c>
      <c r="BG28" s="3"/>
      <c r="BH28" s="3"/>
      <c r="BI28" s="3"/>
      <c r="BJ28" s="3"/>
    </row>
    <row r="29" spans="2:62" x14ac:dyDescent="0.25">
      <c r="B29" s="62">
        <v>1141</v>
      </c>
      <c r="C29" s="62" t="s">
        <v>264</v>
      </c>
      <c r="D29" s="63">
        <v>9543918</v>
      </c>
      <c r="E29" s="63">
        <v>63</v>
      </c>
      <c r="G29" s="62">
        <v>1183</v>
      </c>
      <c r="H29" s="3" t="s">
        <v>267</v>
      </c>
      <c r="I29" s="61">
        <v>514789</v>
      </c>
      <c r="J29" s="61">
        <v>7</v>
      </c>
      <c r="L29" s="62">
        <v>1246</v>
      </c>
      <c r="M29" s="3" t="s">
        <v>272</v>
      </c>
      <c r="N29" s="61">
        <v>269090</v>
      </c>
      <c r="O29" s="61">
        <v>3</v>
      </c>
      <c r="R29" s="66"/>
      <c r="S29" s="68"/>
      <c r="T29" s="71"/>
      <c r="U29" s="71"/>
      <c r="AM29" s="3"/>
      <c r="AN29" s="3"/>
      <c r="AO29" s="3"/>
      <c r="AP29" s="3"/>
      <c r="BB29" s="3">
        <v>1268</v>
      </c>
      <c r="BC29" s="3" t="s">
        <v>219</v>
      </c>
      <c r="BD29" s="3">
        <v>33000</v>
      </c>
      <c r="BE29" s="3">
        <v>5</v>
      </c>
      <c r="BG29" s="3"/>
      <c r="BH29" s="3"/>
      <c r="BI29" s="3"/>
      <c r="BJ29" s="3"/>
    </row>
    <row r="30" spans="2:62" x14ac:dyDescent="0.25">
      <c r="B30" s="62">
        <v>1178</v>
      </c>
      <c r="C30" s="62" t="s">
        <v>265</v>
      </c>
      <c r="D30" s="63">
        <v>125995</v>
      </c>
      <c r="E30" s="63">
        <v>1</v>
      </c>
      <c r="G30" s="62">
        <v>1185</v>
      </c>
      <c r="H30" s="3" t="s">
        <v>268</v>
      </c>
      <c r="I30" s="61">
        <v>7100143</v>
      </c>
      <c r="J30" s="61">
        <v>79</v>
      </c>
      <c r="L30" s="62">
        <v>1251</v>
      </c>
      <c r="M30" s="3" t="s">
        <v>273</v>
      </c>
      <c r="N30" s="61">
        <v>177366</v>
      </c>
      <c r="O30" s="61">
        <v>2</v>
      </c>
      <c r="R30" s="66"/>
      <c r="S30" s="68"/>
      <c r="T30" s="71"/>
      <c r="U30" s="71"/>
      <c r="BB30" s="3">
        <v>1269</v>
      </c>
      <c r="BC30" s="3" t="s">
        <v>220</v>
      </c>
      <c r="BD30" s="3">
        <v>158400</v>
      </c>
      <c r="BE30" s="3">
        <v>24</v>
      </c>
      <c r="BG30" s="3"/>
      <c r="BH30" s="3"/>
      <c r="BI30" s="3"/>
      <c r="BJ30" s="3"/>
    </row>
    <row r="31" spans="2:62" x14ac:dyDescent="0.25">
      <c r="B31" s="62">
        <v>1182</v>
      </c>
      <c r="C31" s="62" t="s">
        <v>266</v>
      </c>
      <c r="D31" s="63">
        <v>2311046</v>
      </c>
      <c r="E31" s="63">
        <v>21</v>
      </c>
      <c r="G31" s="62">
        <v>1187</v>
      </c>
      <c r="H31" s="3" t="s">
        <v>269</v>
      </c>
      <c r="I31" s="61">
        <v>3016077</v>
      </c>
      <c r="J31" s="61">
        <v>29</v>
      </c>
      <c r="L31" s="62"/>
      <c r="M31" s="3"/>
      <c r="N31" s="61"/>
      <c r="O31" s="61"/>
      <c r="BB31" s="3"/>
      <c r="BC31" s="3"/>
      <c r="BD31" s="3"/>
      <c r="BE31" s="3"/>
      <c r="BG31" s="3"/>
      <c r="BH31" s="3"/>
      <c r="BI31" s="3"/>
      <c r="BJ31" s="3"/>
    </row>
    <row r="32" spans="2:62" x14ac:dyDescent="0.25">
      <c r="B32" s="62">
        <v>1183</v>
      </c>
      <c r="C32" s="62" t="s">
        <v>267</v>
      </c>
      <c r="D32" s="63">
        <v>941807</v>
      </c>
      <c r="E32" s="63">
        <v>16</v>
      </c>
      <c r="G32" s="62">
        <v>1189</v>
      </c>
      <c r="H32" s="3" t="s">
        <v>270</v>
      </c>
      <c r="I32" s="61">
        <v>1883993</v>
      </c>
      <c r="J32" s="61">
        <v>22</v>
      </c>
      <c r="L32" s="62"/>
      <c r="M32" s="3"/>
      <c r="N32" s="61"/>
      <c r="O32" s="61"/>
      <c r="BB32" s="3"/>
      <c r="BC32" s="3"/>
      <c r="BD32" s="3"/>
      <c r="BE32" s="3"/>
    </row>
    <row r="33" spans="2:15" x14ac:dyDescent="0.25">
      <c r="B33" s="62">
        <v>1185</v>
      </c>
      <c r="C33" s="62" t="s">
        <v>268</v>
      </c>
      <c r="D33" s="63">
        <v>4409714</v>
      </c>
      <c r="E33" s="63">
        <v>33</v>
      </c>
      <c r="G33" s="62">
        <v>1212</v>
      </c>
      <c r="H33" s="3" t="s">
        <v>271</v>
      </c>
      <c r="I33" s="61">
        <v>886587</v>
      </c>
      <c r="J33" s="61">
        <v>11</v>
      </c>
      <c r="L33" s="62"/>
      <c r="M33" s="3"/>
      <c r="N33" s="61"/>
      <c r="O33" s="61"/>
    </row>
    <row r="34" spans="2:15" x14ac:dyDescent="0.25">
      <c r="B34" s="62">
        <v>1187</v>
      </c>
      <c r="C34" s="62" t="s">
        <v>269</v>
      </c>
      <c r="D34" s="63">
        <v>5334364</v>
      </c>
      <c r="E34" s="63">
        <v>42</v>
      </c>
      <c r="G34" s="62">
        <v>1246</v>
      </c>
      <c r="H34" s="3" t="s">
        <v>272</v>
      </c>
      <c r="I34" s="61">
        <v>2462386</v>
      </c>
      <c r="J34" s="61">
        <v>25</v>
      </c>
      <c r="L34" s="62"/>
      <c r="M34" s="3"/>
      <c r="N34" s="61"/>
      <c r="O34" s="61"/>
    </row>
    <row r="35" spans="2:15" x14ac:dyDescent="0.25">
      <c r="B35" s="62">
        <v>1189</v>
      </c>
      <c r="C35" s="62" t="s">
        <v>270</v>
      </c>
      <c r="D35" s="63">
        <v>1095223</v>
      </c>
      <c r="E35" s="63">
        <v>14</v>
      </c>
      <c r="G35" s="62">
        <v>1251</v>
      </c>
      <c r="H35" s="3" t="s">
        <v>273</v>
      </c>
      <c r="I35" s="61">
        <v>787497</v>
      </c>
      <c r="J35" s="61">
        <v>10</v>
      </c>
      <c r="L35" s="62"/>
      <c r="M35" s="3"/>
      <c r="N35" s="61"/>
      <c r="O35" s="61"/>
    </row>
    <row r="36" spans="2:15" x14ac:dyDescent="0.25">
      <c r="B36" s="62">
        <v>1212</v>
      </c>
      <c r="C36" s="62" t="s">
        <v>271</v>
      </c>
      <c r="D36" s="63">
        <v>2608619</v>
      </c>
      <c r="E36" s="63">
        <v>29</v>
      </c>
      <c r="G36" s="62">
        <v>1266</v>
      </c>
      <c r="H36" s="3" t="s">
        <v>274</v>
      </c>
      <c r="I36" s="61">
        <v>827346</v>
      </c>
      <c r="J36" s="61">
        <v>10</v>
      </c>
      <c r="L36" s="62"/>
      <c r="M36" s="3"/>
      <c r="N36" s="61"/>
      <c r="O36" s="61"/>
    </row>
    <row r="37" spans="2:15" x14ac:dyDescent="0.25">
      <c r="B37" s="62">
        <v>1246</v>
      </c>
      <c r="C37" s="62" t="s">
        <v>272</v>
      </c>
      <c r="D37" s="63">
        <v>3114497</v>
      </c>
      <c r="E37" s="63">
        <v>22</v>
      </c>
      <c r="G37" s="62">
        <v>1268</v>
      </c>
      <c r="H37" s="3" t="s">
        <v>275</v>
      </c>
      <c r="I37" s="61">
        <v>153976</v>
      </c>
      <c r="J37" s="61">
        <v>2</v>
      </c>
      <c r="L37" s="62"/>
      <c r="M37" s="3"/>
      <c r="N37" s="61"/>
      <c r="O37" s="61"/>
    </row>
    <row r="38" spans="2:15" x14ac:dyDescent="0.25">
      <c r="B38" s="62">
        <v>1251</v>
      </c>
      <c r="C38" s="62" t="s">
        <v>273</v>
      </c>
      <c r="D38" s="63">
        <v>7976839</v>
      </c>
      <c r="E38" s="63">
        <v>69</v>
      </c>
      <c r="G38" s="62"/>
      <c r="H38" s="3"/>
      <c r="I38" s="61"/>
      <c r="J38" s="61"/>
      <c r="L38" s="66"/>
      <c r="N38" s="71"/>
      <c r="O38" s="71"/>
    </row>
    <row r="39" spans="2:15" x14ac:dyDescent="0.25">
      <c r="B39" s="62">
        <v>1266</v>
      </c>
      <c r="C39" s="62" t="s">
        <v>274</v>
      </c>
      <c r="D39" s="63">
        <v>407231</v>
      </c>
      <c r="E39" s="63">
        <v>5</v>
      </c>
      <c r="G39" s="65"/>
      <c r="H39" s="69"/>
      <c r="I39" s="70"/>
      <c r="J39" s="70"/>
      <c r="L39" s="66"/>
      <c r="N39" s="71"/>
      <c r="O39" s="71"/>
    </row>
    <row r="40" spans="2:15" x14ac:dyDescent="0.25">
      <c r="B40" s="66"/>
      <c r="C40" s="66"/>
      <c r="D40" s="67"/>
      <c r="E40" s="67"/>
      <c r="G40" s="62"/>
      <c r="H40" s="3"/>
      <c r="I40" s="61"/>
      <c r="J40" s="61"/>
      <c r="L40" s="66"/>
      <c r="N40" s="71"/>
      <c r="O40" s="71"/>
    </row>
    <row r="41" spans="2:15" x14ac:dyDescent="0.25">
      <c r="B41" s="66"/>
      <c r="C41" s="66"/>
      <c r="D41" s="67"/>
      <c r="E41" s="67"/>
      <c r="L41" s="66"/>
      <c r="N41" s="71"/>
      <c r="O41" s="71"/>
    </row>
    <row r="42" spans="2:15" x14ac:dyDescent="0.25">
      <c r="B42" s="66"/>
      <c r="C42" s="66"/>
      <c r="D42" s="67"/>
      <c r="E42" s="67"/>
      <c r="L42" s="66"/>
      <c r="N42" s="71"/>
      <c r="O42" s="71"/>
    </row>
    <row r="43" spans="2:15" x14ac:dyDescent="0.25">
      <c r="B43" s="66"/>
      <c r="C43" s="66"/>
      <c r="D43" s="67"/>
      <c r="E43" s="67"/>
      <c r="L43" s="66"/>
      <c r="N43" s="71"/>
      <c r="O43" s="71"/>
    </row>
    <row r="44" spans="2:15" x14ac:dyDescent="0.25">
      <c r="B44" s="66"/>
      <c r="C44" s="66"/>
      <c r="D44" s="67"/>
      <c r="E44" s="67"/>
      <c r="L44" s="66"/>
      <c r="N44" s="71"/>
      <c r="O44" s="71"/>
    </row>
    <row r="45" spans="2:15" x14ac:dyDescent="0.25">
      <c r="B45" s="66"/>
      <c r="C45" s="66"/>
      <c r="D45" s="67"/>
      <c r="E45" s="67"/>
      <c r="L45" s="66"/>
      <c r="N45" s="71"/>
      <c r="O45" s="71"/>
    </row>
    <row r="46" spans="2:15" x14ac:dyDescent="0.25">
      <c r="B46" s="66"/>
      <c r="C46" s="66"/>
      <c r="D46" s="67"/>
      <c r="E46" s="67"/>
      <c r="L46" s="66"/>
      <c r="N46" s="71"/>
      <c r="O46" s="71"/>
    </row>
    <row r="47" spans="2:15" x14ac:dyDescent="0.25">
      <c r="B47" s="66"/>
      <c r="C47" s="66"/>
      <c r="D47" s="67"/>
      <c r="E47" s="67"/>
      <c r="L47" s="66"/>
      <c r="N47" s="71"/>
      <c r="O47" s="71"/>
    </row>
    <row r="48" spans="2:15" x14ac:dyDescent="0.25">
      <c r="B48" s="66"/>
      <c r="C48" s="66"/>
      <c r="D48" s="67"/>
      <c r="E48" s="67"/>
      <c r="L48" s="66"/>
      <c r="N48" s="71"/>
      <c r="O48" s="71"/>
    </row>
    <row r="49" spans="2:15" x14ac:dyDescent="0.25">
      <c r="B49" s="66"/>
      <c r="C49" s="66"/>
      <c r="D49" s="67"/>
      <c r="E49" s="67"/>
      <c r="L49" s="66"/>
      <c r="N49" s="71"/>
      <c r="O49" s="71"/>
    </row>
    <row r="50" spans="2:15" x14ac:dyDescent="0.25">
      <c r="B50" s="66"/>
      <c r="C50" s="66"/>
      <c r="D50" s="67"/>
      <c r="E50" s="67"/>
      <c r="L50" s="66"/>
      <c r="N50" s="71"/>
      <c r="O50" s="71"/>
    </row>
    <row r="51" spans="2:15" x14ac:dyDescent="0.25">
      <c r="B51" s="66"/>
      <c r="C51" s="66"/>
      <c r="D51" s="67"/>
      <c r="E51" s="67"/>
      <c r="L51" s="66"/>
      <c r="N51" s="71"/>
      <c r="O51" s="71"/>
    </row>
    <row r="52" spans="2:15" x14ac:dyDescent="0.25">
      <c r="B52" s="66"/>
      <c r="C52" s="66"/>
      <c r="D52" s="67"/>
      <c r="E52" s="67"/>
      <c r="L52" s="66"/>
      <c r="N52" s="71"/>
      <c r="O52" s="71"/>
    </row>
    <row r="53" spans="2:15" x14ac:dyDescent="0.25">
      <c r="B53" s="66"/>
      <c r="C53" s="66"/>
      <c r="D53" s="67"/>
      <c r="E53" s="67"/>
      <c r="L53" s="66"/>
      <c r="N53" s="71"/>
      <c r="O53" s="71"/>
    </row>
    <row r="54" spans="2:15" x14ac:dyDescent="0.25">
      <c r="B54" s="66"/>
      <c r="C54" s="66"/>
      <c r="D54" s="67"/>
      <c r="E54" s="67"/>
      <c r="L54" s="66"/>
      <c r="N54" s="71"/>
      <c r="O54" s="71"/>
    </row>
    <row r="55" spans="2:15" x14ac:dyDescent="0.25">
      <c r="B55" s="66"/>
      <c r="C55" s="66"/>
      <c r="D55" s="67"/>
      <c r="E55" s="67"/>
      <c r="L55" s="66"/>
      <c r="N55" s="71"/>
      <c r="O55" s="71"/>
    </row>
    <row r="56" spans="2:15" x14ac:dyDescent="0.25">
      <c r="B56" s="66"/>
      <c r="C56" s="66"/>
      <c r="D56" s="67"/>
      <c r="E56" s="67"/>
      <c r="L56" s="66"/>
      <c r="N56" s="71"/>
      <c r="O56" s="71"/>
    </row>
    <row r="57" spans="2:15" x14ac:dyDescent="0.25">
      <c r="B57" s="66"/>
      <c r="C57" s="66"/>
      <c r="D57" s="67"/>
      <c r="E57" s="67"/>
      <c r="L57" s="66"/>
      <c r="N57" s="71"/>
      <c r="O57" s="71"/>
    </row>
    <row r="58" spans="2:15" x14ac:dyDescent="0.25">
      <c r="B58" s="66"/>
      <c r="C58" s="66"/>
      <c r="D58" s="67"/>
      <c r="E58" s="67"/>
      <c r="L58" s="66"/>
      <c r="N58" s="71"/>
      <c r="O58" s="71"/>
    </row>
    <row r="59" spans="2:15" x14ac:dyDescent="0.25">
      <c r="B59" s="66"/>
      <c r="C59" s="66"/>
      <c r="D59" s="67"/>
      <c r="E59" s="67"/>
      <c r="L59" s="66"/>
      <c r="N59" s="71"/>
      <c r="O59" s="71"/>
    </row>
    <row r="60" spans="2:15" x14ac:dyDescent="0.25">
      <c r="B60" s="66"/>
      <c r="C60" s="66"/>
      <c r="D60" s="67"/>
      <c r="E60" s="67"/>
      <c r="L60" s="66"/>
      <c r="N60" s="71"/>
      <c r="O60" s="71"/>
    </row>
    <row r="61" spans="2:15" x14ac:dyDescent="0.25">
      <c r="B61" s="66"/>
      <c r="C61" s="66"/>
      <c r="D61" s="67"/>
      <c r="E61" s="67"/>
      <c r="L61" s="66"/>
      <c r="N61" s="71"/>
      <c r="O61" s="71"/>
    </row>
    <row r="62" spans="2:15" x14ac:dyDescent="0.25">
      <c r="B62" s="66"/>
      <c r="C62" s="66"/>
      <c r="D62" s="67"/>
      <c r="E62" s="67"/>
      <c r="L62" s="66"/>
      <c r="N62" s="71"/>
      <c r="O62" s="71"/>
    </row>
    <row r="63" spans="2:15" x14ac:dyDescent="0.25">
      <c r="B63" s="66"/>
      <c r="C63" s="66"/>
      <c r="D63" s="67"/>
      <c r="E63" s="67"/>
      <c r="L63" s="66"/>
      <c r="N63" s="71"/>
      <c r="O63" s="71"/>
    </row>
    <row r="64" spans="2:15" x14ac:dyDescent="0.25">
      <c r="B64" s="66"/>
      <c r="C64" s="66"/>
      <c r="D64" s="67"/>
      <c r="E64" s="67"/>
      <c r="L64" s="66"/>
      <c r="N64" s="71"/>
      <c r="O64" s="71"/>
    </row>
    <row r="65" spans="2:15" x14ac:dyDescent="0.25">
      <c r="B65" s="66"/>
      <c r="C65" s="66"/>
      <c r="D65" s="67"/>
      <c r="E65" s="67"/>
      <c r="L65" s="66"/>
      <c r="N65" s="71"/>
      <c r="O65" s="71"/>
    </row>
    <row r="66" spans="2:15" x14ac:dyDescent="0.25">
      <c r="B66" s="66"/>
      <c r="C66" s="66"/>
      <c r="D66" s="67"/>
      <c r="E66" s="67"/>
      <c r="L66" s="66"/>
      <c r="N66" s="71"/>
      <c r="O66" s="71"/>
    </row>
    <row r="67" spans="2:15" x14ac:dyDescent="0.25">
      <c r="B67" s="66"/>
      <c r="C67" s="66"/>
      <c r="D67" s="67"/>
      <c r="E67" s="67"/>
      <c r="L67" s="66"/>
      <c r="N67" s="71"/>
      <c r="O67" s="71"/>
    </row>
    <row r="68" spans="2:15" x14ac:dyDescent="0.25">
      <c r="B68" s="66"/>
      <c r="C68" s="66"/>
      <c r="D68" s="67"/>
      <c r="E68" s="67"/>
      <c r="L68" s="66"/>
      <c r="N68" s="71"/>
      <c r="O68" s="71"/>
    </row>
    <row r="69" spans="2:15" x14ac:dyDescent="0.25">
      <c r="B69" s="66"/>
      <c r="C69" s="66"/>
      <c r="D69" s="67"/>
      <c r="E69" s="67"/>
      <c r="L69" s="66"/>
      <c r="N69" s="71"/>
      <c r="O69" s="71"/>
    </row>
    <row r="70" spans="2:15" x14ac:dyDescent="0.25">
      <c r="B70" s="66"/>
      <c r="C70" s="66"/>
      <c r="D70" s="67"/>
      <c r="E70" s="67"/>
      <c r="L70" s="66"/>
      <c r="N70" s="71"/>
      <c r="O70" s="71"/>
    </row>
    <row r="71" spans="2:15" x14ac:dyDescent="0.25">
      <c r="B71" s="66"/>
      <c r="C71" s="66"/>
      <c r="D71" s="67"/>
      <c r="E71" s="67"/>
      <c r="L71" s="66"/>
      <c r="N71" s="71"/>
      <c r="O71" s="71"/>
    </row>
    <row r="72" spans="2:15" x14ac:dyDescent="0.25">
      <c r="B72" s="66"/>
      <c r="C72" s="66"/>
      <c r="D72" s="67"/>
      <c r="E72" s="67"/>
      <c r="L72" s="66"/>
      <c r="N72" s="71"/>
      <c r="O72" s="71"/>
    </row>
    <row r="73" spans="2:15" x14ac:dyDescent="0.25">
      <c r="B73" s="66"/>
      <c r="C73" s="66"/>
      <c r="D73" s="67"/>
      <c r="E73" s="67"/>
      <c r="L73" s="66"/>
      <c r="N73" s="71"/>
      <c r="O73" s="71"/>
    </row>
    <row r="74" spans="2:15" x14ac:dyDescent="0.25">
      <c r="B74" s="66"/>
      <c r="C74" s="66"/>
      <c r="D74" s="67"/>
      <c r="E74" s="67"/>
      <c r="L74" s="66"/>
      <c r="N74" s="71"/>
      <c r="O74" s="71"/>
    </row>
    <row r="75" spans="2:15" x14ac:dyDescent="0.25">
      <c r="B75" s="66"/>
      <c r="C75" s="66"/>
      <c r="D75" s="67"/>
      <c r="E75" s="67"/>
      <c r="L75" s="66"/>
      <c r="N75" s="71"/>
      <c r="O75" s="71"/>
    </row>
    <row r="76" spans="2:15" x14ac:dyDescent="0.25">
      <c r="B76" s="66"/>
      <c r="C76" s="66"/>
      <c r="D76" s="67"/>
      <c r="E76" s="67"/>
      <c r="L76" s="66"/>
      <c r="N76" s="71"/>
      <c r="O76" s="71"/>
    </row>
    <row r="77" spans="2:15" x14ac:dyDescent="0.25">
      <c r="B77" s="66"/>
      <c r="C77" s="66"/>
      <c r="D77" s="67"/>
      <c r="E77" s="67"/>
      <c r="L77" s="66"/>
      <c r="N77" s="71"/>
      <c r="O77" s="71"/>
    </row>
    <row r="78" spans="2:15" x14ac:dyDescent="0.25">
      <c r="B78" s="66"/>
      <c r="C78" s="66"/>
      <c r="D78" s="67"/>
      <c r="E78" s="67"/>
      <c r="L78" s="66"/>
      <c r="N78" s="71"/>
      <c r="O78" s="71"/>
    </row>
    <row r="79" spans="2:15" x14ac:dyDescent="0.25">
      <c r="B79" s="66"/>
      <c r="C79" s="66"/>
      <c r="D79" s="67"/>
      <c r="E79" s="67"/>
      <c r="L79" s="66"/>
      <c r="N79" s="71"/>
      <c r="O79" s="71"/>
    </row>
    <row r="80" spans="2:15" x14ac:dyDescent="0.25">
      <c r="B80" s="66"/>
      <c r="C80" s="66"/>
      <c r="D80" s="67"/>
      <c r="E80" s="67"/>
      <c r="L80" s="66"/>
      <c r="N80" s="71"/>
      <c r="O80" s="71"/>
    </row>
    <row r="81" spans="2:15" x14ac:dyDescent="0.25">
      <c r="B81" s="66"/>
      <c r="C81" s="66"/>
      <c r="D81" s="67"/>
      <c r="E81" s="67"/>
      <c r="L81" s="66"/>
      <c r="N81" s="71"/>
      <c r="O81" s="71"/>
    </row>
    <row r="82" spans="2:15" x14ac:dyDescent="0.25">
      <c r="B82" s="66"/>
      <c r="C82" s="66"/>
      <c r="D82" s="67"/>
      <c r="E82" s="67"/>
      <c r="L82" s="66"/>
      <c r="N82" s="71"/>
      <c r="O82" s="71"/>
    </row>
    <row r="83" spans="2:15" x14ac:dyDescent="0.25">
      <c r="B83" s="66"/>
      <c r="C83" s="66"/>
      <c r="D83" s="67"/>
      <c r="E83" s="67"/>
      <c r="L83" s="66"/>
      <c r="N83" s="71"/>
      <c r="O83" s="71"/>
    </row>
    <row r="84" spans="2:15" x14ac:dyDescent="0.25">
      <c r="B84" s="66"/>
      <c r="C84" s="66"/>
      <c r="D84" s="67"/>
      <c r="E84" s="67"/>
      <c r="L84" s="66"/>
      <c r="N84" s="71"/>
      <c r="O84" s="71"/>
    </row>
    <row r="85" spans="2:15" x14ac:dyDescent="0.25">
      <c r="B85" s="66"/>
      <c r="C85" s="66"/>
      <c r="D85" s="67"/>
      <c r="E85" s="67"/>
      <c r="L85" s="66"/>
      <c r="N85" s="71"/>
      <c r="O85" s="71"/>
    </row>
    <row r="86" spans="2:15" x14ac:dyDescent="0.25">
      <c r="B86" s="66"/>
      <c r="C86" s="66"/>
      <c r="D86" s="67"/>
      <c r="E86" s="67"/>
      <c r="L86" s="66"/>
      <c r="N86" s="71"/>
      <c r="O86" s="71"/>
    </row>
    <row r="87" spans="2:15" x14ac:dyDescent="0.25">
      <c r="B87" s="66"/>
      <c r="C87" s="66"/>
      <c r="D87" s="67"/>
      <c r="E87" s="67"/>
      <c r="L87" s="66"/>
      <c r="N87" s="71"/>
      <c r="O87" s="71"/>
    </row>
    <row r="88" spans="2:15" x14ac:dyDescent="0.25">
      <c r="B88" s="66"/>
      <c r="C88" s="66"/>
      <c r="D88" s="67"/>
      <c r="E88" s="67"/>
      <c r="L88" s="66"/>
      <c r="N88" s="71"/>
      <c r="O88" s="71"/>
    </row>
    <row r="89" spans="2:15" x14ac:dyDescent="0.25">
      <c r="B89" s="66"/>
      <c r="C89" s="66"/>
      <c r="D89" s="67"/>
      <c r="E89" s="67"/>
      <c r="L89" s="66"/>
      <c r="N89" s="71"/>
      <c r="O89" s="71"/>
    </row>
    <row r="90" spans="2:15" x14ac:dyDescent="0.25">
      <c r="B90" s="66"/>
      <c r="C90" s="66"/>
      <c r="D90" s="67"/>
      <c r="E90" s="67"/>
      <c r="L90" s="66"/>
      <c r="N90" s="71"/>
      <c r="O90" s="71"/>
    </row>
    <row r="91" spans="2:15" x14ac:dyDescent="0.25">
      <c r="B91" s="66"/>
      <c r="C91" s="66"/>
      <c r="D91" s="67"/>
      <c r="E91" s="67"/>
      <c r="L91" s="66"/>
      <c r="N91" s="71"/>
      <c r="O91" s="71"/>
    </row>
    <row r="92" spans="2:15" x14ac:dyDescent="0.25">
      <c r="B92" s="66"/>
      <c r="C92" s="66"/>
      <c r="D92" s="67"/>
      <c r="E92" s="67"/>
      <c r="L92" s="66"/>
      <c r="N92" s="71"/>
      <c r="O92" s="71"/>
    </row>
    <row r="93" spans="2:15" x14ac:dyDescent="0.25">
      <c r="B93" s="66"/>
      <c r="C93" s="66"/>
      <c r="D93" s="67"/>
      <c r="E93" s="67"/>
      <c r="L93" s="66"/>
      <c r="N93" s="71"/>
      <c r="O93" s="71"/>
    </row>
    <row r="94" spans="2:15" x14ac:dyDescent="0.25">
      <c r="B94" s="66"/>
      <c r="C94" s="66"/>
      <c r="D94" s="67"/>
      <c r="E94" s="67"/>
      <c r="L94" s="66"/>
      <c r="N94" s="71"/>
      <c r="O94" s="71"/>
    </row>
    <row r="95" spans="2:15" x14ac:dyDescent="0.25">
      <c r="B95" s="66"/>
      <c r="C95" s="66"/>
      <c r="D95" s="67"/>
      <c r="E95" s="67"/>
      <c r="L95" s="66"/>
      <c r="N95" s="71"/>
      <c r="O95" s="71"/>
    </row>
    <row r="96" spans="2:15" x14ac:dyDescent="0.25">
      <c r="B96" s="66"/>
      <c r="C96" s="66"/>
      <c r="D96" s="67"/>
      <c r="E96" s="67"/>
      <c r="L96" s="66"/>
      <c r="N96" s="71"/>
      <c r="O96" s="71"/>
    </row>
    <row r="97" spans="2:15" x14ac:dyDescent="0.25">
      <c r="B97" s="66"/>
      <c r="C97" s="66"/>
      <c r="D97" s="67"/>
      <c r="E97" s="67"/>
      <c r="L97" s="66"/>
      <c r="N97" s="71"/>
      <c r="O97" s="71"/>
    </row>
    <row r="98" spans="2:15" x14ac:dyDescent="0.25">
      <c r="B98" s="66"/>
      <c r="C98" s="66"/>
      <c r="D98" s="67"/>
      <c r="E98" s="67"/>
      <c r="L98" s="66"/>
      <c r="N98" s="71"/>
      <c r="O98" s="71"/>
    </row>
    <row r="99" spans="2:15" x14ac:dyDescent="0.25">
      <c r="B99" s="66"/>
      <c r="C99" s="66"/>
      <c r="D99" s="67"/>
      <c r="E99" s="67"/>
      <c r="L99" s="66"/>
      <c r="N99" s="71"/>
      <c r="O99" s="71"/>
    </row>
    <row r="100" spans="2:15" x14ac:dyDescent="0.25">
      <c r="B100" s="66"/>
      <c r="C100" s="66"/>
      <c r="D100" s="67"/>
      <c r="E100" s="67"/>
      <c r="L100" s="66"/>
      <c r="N100" s="71"/>
      <c r="O100" s="71"/>
    </row>
    <row r="101" spans="2:15" x14ac:dyDescent="0.25">
      <c r="B101" s="66"/>
      <c r="C101" s="66"/>
      <c r="D101" s="67"/>
      <c r="E101" s="67"/>
      <c r="L101" s="66"/>
      <c r="N101" s="71"/>
      <c r="O101" s="71"/>
    </row>
    <row r="102" spans="2:15" x14ac:dyDescent="0.25">
      <c r="B102" s="66"/>
      <c r="C102" s="66"/>
      <c r="D102" s="67"/>
      <c r="E102" s="67"/>
      <c r="L102" s="66"/>
      <c r="N102" s="71"/>
      <c r="O102" s="71"/>
    </row>
    <row r="103" spans="2:15" x14ac:dyDescent="0.25">
      <c r="B103" s="66"/>
      <c r="C103" s="66"/>
      <c r="D103" s="67"/>
      <c r="E103" s="67"/>
      <c r="L103" s="66"/>
      <c r="N103" s="71"/>
      <c r="O103" s="71"/>
    </row>
    <row r="104" spans="2:15" x14ac:dyDescent="0.25">
      <c r="B104" s="66"/>
      <c r="C104" s="66"/>
      <c r="D104" s="67"/>
      <c r="E104" s="67"/>
      <c r="L104" s="66"/>
      <c r="N104" s="71"/>
      <c r="O104" s="71"/>
    </row>
    <row r="105" spans="2:15" x14ac:dyDescent="0.25">
      <c r="B105" s="66"/>
      <c r="C105" s="66"/>
      <c r="D105" s="67"/>
      <c r="E105" s="67"/>
      <c r="L105" s="66"/>
      <c r="N105" s="71"/>
      <c r="O105" s="71"/>
    </row>
    <row r="106" spans="2:15" x14ac:dyDescent="0.25">
      <c r="B106" s="66"/>
      <c r="C106" s="66"/>
      <c r="D106" s="67"/>
      <c r="E106" s="67"/>
      <c r="L106" s="66"/>
      <c r="N106" s="71"/>
      <c r="O106" s="71"/>
    </row>
    <row r="107" spans="2:15" x14ac:dyDescent="0.25">
      <c r="B107" s="66"/>
      <c r="C107" s="66"/>
      <c r="D107" s="67"/>
      <c r="E107" s="67"/>
      <c r="L107" s="66"/>
      <c r="N107" s="71"/>
      <c r="O107" s="71"/>
    </row>
    <row r="108" spans="2:15" x14ac:dyDescent="0.25">
      <c r="B108" s="66"/>
      <c r="C108" s="66"/>
      <c r="D108" s="67"/>
      <c r="E108" s="67"/>
      <c r="L108" s="66"/>
      <c r="N108" s="71"/>
      <c r="O108" s="71"/>
    </row>
    <row r="109" spans="2:15" x14ac:dyDescent="0.25">
      <c r="B109" s="66"/>
      <c r="C109" s="66"/>
      <c r="D109" s="67"/>
      <c r="E109" s="67"/>
      <c r="L109" s="66"/>
      <c r="N109" s="71"/>
      <c r="O109" s="71"/>
    </row>
    <row r="110" spans="2:15" x14ac:dyDescent="0.25">
      <c r="B110" s="66"/>
      <c r="C110" s="66"/>
      <c r="D110" s="67"/>
      <c r="E110" s="67"/>
      <c r="L110" s="66"/>
      <c r="N110" s="71"/>
      <c r="O110" s="71"/>
    </row>
    <row r="111" spans="2:15" x14ac:dyDescent="0.25">
      <c r="B111" s="66"/>
      <c r="C111" s="66"/>
      <c r="D111" s="67"/>
      <c r="E111" s="67"/>
      <c r="L111" s="66"/>
      <c r="N111" s="71"/>
      <c r="O111" s="71"/>
    </row>
    <row r="112" spans="2:15" x14ac:dyDescent="0.25">
      <c r="B112" s="66"/>
      <c r="C112" s="66"/>
      <c r="D112" s="67"/>
      <c r="E112" s="67"/>
      <c r="L112" s="66"/>
      <c r="N112" s="71"/>
      <c r="O112" s="71"/>
    </row>
    <row r="113" spans="2:15" x14ac:dyDescent="0.25">
      <c r="B113" s="66"/>
      <c r="C113" s="66"/>
      <c r="D113" s="67"/>
      <c r="E113" s="67"/>
      <c r="L113" s="66"/>
      <c r="N113" s="71"/>
      <c r="O113" s="71"/>
    </row>
    <row r="114" spans="2:15" x14ac:dyDescent="0.25">
      <c r="B114" s="66"/>
      <c r="C114" s="66"/>
      <c r="D114" s="67"/>
      <c r="E114" s="67"/>
      <c r="L114" s="66"/>
      <c r="N114" s="71"/>
      <c r="O114" s="71"/>
    </row>
    <row r="115" spans="2:15" x14ac:dyDescent="0.25">
      <c r="B115" s="66"/>
      <c r="C115" s="66"/>
      <c r="D115" s="67"/>
      <c r="E115" s="67"/>
      <c r="L115" s="66"/>
      <c r="N115" s="71"/>
      <c r="O115" s="71"/>
    </row>
    <row r="116" spans="2:15" x14ac:dyDescent="0.25">
      <c r="B116" s="66"/>
      <c r="C116" s="66"/>
      <c r="D116" s="67"/>
      <c r="E116" s="67"/>
      <c r="L116" s="66"/>
      <c r="N116" s="71"/>
      <c r="O116" s="71"/>
    </row>
    <row r="117" spans="2:15" x14ac:dyDescent="0.25">
      <c r="B117" s="66"/>
      <c r="C117" s="66"/>
      <c r="D117" s="67"/>
      <c r="E117" s="67"/>
      <c r="L117" s="66"/>
      <c r="N117" s="71"/>
      <c r="O117" s="71"/>
    </row>
    <row r="118" spans="2:15" x14ac:dyDescent="0.25">
      <c r="B118" s="66"/>
      <c r="C118" s="66"/>
      <c r="D118" s="67"/>
      <c r="E118" s="67"/>
      <c r="L118" s="66"/>
      <c r="N118" s="71"/>
      <c r="O118" s="71"/>
    </row>
    <row r="119" spans="2:15" x14ac:dyDescent="0.25">
      <c r="B119" s="66"/>
      <c r="C119" s="66"/>
      <c r="D119" s="67"/>
      <c r="E119" s="67"/>
      <c r="L119" s="66"/>
      <c r="N119" s="71"/>
      <c r="O119" s="71"/>
    </row>
    <row r="120" spans="2:15" x14ac:dyDescent="0.25">
      <c r="B120" s="66"/>
      <c r="C120" s="66"/>
      <c r="D120" s="67"/>
      <c r="E120" s="67"/>
      <c r="L120" s="66"/>
      <c r="N120" s="71"/>
      <c r="O120" s="71"/>
    </row>
    <row r="121" spans="2:15" x14ac:dyDescent="0.25">
      <c r="B121" s="66"/>
      <c r="C121" s="66"/>
      <c r="D121" s="67"/>
      <c r="E121" s="67"/>
      <c r="L121" s="66"/>
      <c r="N121" s="71"/>
      <c r="O121" s="71"/>
    </row>
    <row r="122" spans="2:15" x14ac:dyDescent="0.25">
      <c r="B122" s="66"/>
      <c r="C122" s="66"/>
      <c r="D122" s="67"/>
      <c r="E122" s="67"/>
      <c r="L122" s="66"/>
      <c r="N122" s="71"/>
      <c r="O122" s="71"/>
    </row>
    <row r="123" spans="2:15" x14ac:dyDescent="0.25">
      <c r="B123" s="66"/>
      <c r="C123" s="66"/>
      <c r="D123" s="67"/>
      <c r="E123" s="67"/>
      <c r="L123" s="66"/>
      <c r="N123" s="71"/>
      <c r="O123" s="71"/>
    </row>
    <row r="124" spans="2:15" x14ac:dyDescent="0.25">
      <c r="B124" s="66"/>
      <c r="C124" s="66"/>
      <c r="D124" s="67"/>
      <c r="E124" s="67"/>
      <c r="L124" s="66"/>
      <c r="N124" s="71"/>
      <c r="O124" s="71"/>
    </row>
    <row r="125" spans="2:15" x14ac:dyDescent="0.25">
      <c r="B125" s="66"/>
      <c r="C125" s="66"/>
      <c r="D125" s="67"/>
      <c r="E125" s="67"/>
      <c r="L125" s="66"/>
      <c r="N125" s="71"/>
      <c r="O125" s="71"/>
    </row>
    <row r="126" spans="2:15" x14ac:dyDescent="0.25">
      <c r="B126" s="66"/>
      <c r="C126" s="66"/>
      <c r="D126" s="67"/>
      <c r="E126" s="67"/>
      <c r="L126" s="66"/>
      <c r="N126" s="71"/>
      <c r="O126" s="71"/>
    </row>
    <row r="127" spans="2:15" x14ac:dyDescent="0.25">
      <c r="B127" s="66"/>
      <c r="C127" s="66"/>
      <c r="D127" s="67"/>
      <c r="E127" s="67"/>
      <c r="L127" s="66"/>
      <c r="N127" s="71"/>
      <c r="O127" s="71"/>
    </row>
    <row r="128" spans="2:15" x14ac:dyDescent="0.25">
      <c r="B128" s="66"/>
      <c r="C128" s="66"/>
      <c r="D128" s="67"/>
      <c r="E128" s="67"/>
      <c r="L128" s="66"/>
      <c r="N128" s="71"/>
      <c r="O128" s="71"/>
    </row>
    <row r="129" spans="2:15" x14ac:dyDescent="0.25">
      <c r="B129" s="66"/>
      <c r="C129" s="66"/>
      <c r="D129" s="67"/>
      <c r="E129" s="67"/>
      <c r="L129" s="66"/>
      <c r="N129" s="71"/>
      <c r="O129" s="71"/>
    </row>
    <row r="130" spans="2:15" x14ac:dyDescent="0.25">
      <c r="B130" s="66"/>
      <c r="C130" s="66"/>
      <c r="D130" s="67"/>
      <c r="E130" s="67"/>
      <c r="L130" s="66"/>
      <c r="N130" s="71"/>
      <c r="O130" s="71"/>
    </row>
    <row r="131" spans="2:15" x14ac:dyDescent="0.25">
      <c r="B131" s="66"/>
      <c r="C131" s="66"/>
      <c r="D131" s="67"/>
      <c r="E131" s="67"/>
      <c r="L131" s="66"/>
      <c r="N131" s="71"/>
      <c r="O131" s="71"/>
    </row>
    <row r="132" spans="2:15" x14ac:dyDescent="0.25">
      <c r="B132" s="66"/>
      <c r="C132" s="66"/>
      <c r="D132" s="67"/>
      <c r="E132" s="67"/>
      <c r="L132" s="66"/>
      <c r="N132" s="71"/>
      <c r="O132" s="71"/>
    </row>
    <row r="133" spans="2:15" x14ac:dyDescent="0.25">
      <c r="B133" s="66"/>
      <c r="C133" s="66"/>
      <c r="D133" s="67"/>
      <c r="E133" s="67"/>
      <c r="L133" s="66"/>
      <c r="N133" s="71"/>
      <c r="O133" s="71"/>
    </row>
    <row r="134" spans="2:15" x14ac:dyDescent="0.25">
      <c r="B134" s="66"/>
      <c r="C134" s="66"/>
      <c r="D134" s="67"/>
      <c r="E134" s="67"/>
      <c r="L134" s="66"/>
      <c r="N134" s="71"/>
      <c r="O134" s="71"/>
    </row>
    <row r="135" spans="2:15" x14ac:dyDescent="0.25">
      <c r="B135" s="66"/>
      <c r="C135" s="66"/>
      <c r="D135" s="67"/>
      <c r="E135" s="67"/>
      <c r="L135" s="66"/>
      <c r="N135" s="71"/>
      <c r="O135" s="71"/>
    </row>
    <row r="136" spans="2:15" x14ac:dyDescent="0.25">
      <c r="B136" s="66"/>
      <c r="C136" s="66"/>
      <c r="D136" s="67"/>
      <c r="E136" s="67"/>
      <c r="L136" s="66"/>
      <c r="N136" s="71"/>
      <c r="O136" s="71"/>
    </row>
    <row r="137" spans="2:15" x14ac:dyDescent="0.25">
      <c r="B137" s="66"/>
      <c r="C137" s="66"/>
      <c r="D137" s="67"/>
      <c r="E137" s="67"/>
      <c r="L137" s="66"/>
      <c r="N137" s="71"/>
      <c r="O137" s="71"/>
    </row>
    <row r="138" spans="2:15" x14ac:dyDescent="0.25">
      <c r="B138" s="66"/>
      <c r="C138" s="66"/>
      <c r="D138" s="67"/>
      <c r="E138" s="67"/>
      <c r="L138" s="66"/>
      <c r="N138" s="71"/>
      <c r="O138" s="71"/>
    </row>
    <row r="139" spans="2:15" x14ac:dyDescent="0.25">
      <c r="B139" s="66"/>
      <c r="C139" s="66"/>
      <c r="D139" s="66"/>
      <c r="E139" s="66"/>
      <c r="L139" s="66"/>
      <c r="N139" s="71"/>
      <c r="O139" s="71"/>
    </row>
    <row r="140" spans="2:15" x14ac:dyDescent="0.25">
      <c r="B140" s="66"/>
      <c r="C140" s="66"/>
      <c r="D140" s="66"/>
      <c r="E140" s="66"/>
      <c r="L140" s="66"/>
      <c r="N140" s="71"/>
      <c r="O140" s="71"/>
    </row>
    <row r="141" spans="2:15" x14ac:dyDescent="0.25">
      <c r="B141" s="66"/>
      <c r="C141" s="66"/>
      <c r="D141" s="66"/>
      <c r="E141" s="66"/>
      <c r="L141" s="66"/>
      <c r="N141" s="71"/>
      <c r="O141" s="71"/>
    </row>
    <row r="142" spans="2:15" x14ac:dyDescent="0.25">
      <c r="B142" s="66"/>
      <c r="C142" s="66"/>
      <c r="D142" s="66"/>
      <c r="E142" s="66"/>
      <c r="L142" s="66"/>
      <c r="N142" s="71"/>
      <c r="O142" s="71"/>
    </row>
    <row r="143" spans="2:15" x14ac:dyDescent="0.25">
      <c r="B143" s="66"/>
      <c r="C143" s="66"/>
      <c r="D143" s="66"/>
      <c r="E143" s="66"/>
      <c r="L143" s="66"/>
      <c r="N143" s="71"/>
      <c r="O143" s="71"/>
    </row>
    <row r="144" spans="2:15" x14ac:dyDescent="0.25">
      <c r="B144" s="66"/>
      <c r="C144" s="66"/>
      <c r="D144" s="66"/>
      <c r="E144" s="66"/>
    </row>
    <row r="145" spans="2:5" x14ac:dyDescent="0.25">
      <c r="B145" s="66"/>
      <c r="C145" s="66"/>
      <c r="D145" s="66"/>
      <c r="E145" s="66"/>
    </row>
    <row r="146" spans="2:5" x14ac:dyDescent="0.25">
      <c r="B146" s="66"/>
      <c r="C146" s="66"/>
      <c r="D146" s="66"/>
      <c r="E146" s="66"/>
    </row>
    <row r="147" spans="2:5" x14ac:dyDescent="0.25">
      <c r="B147" s="66"/>
      <c r="C147" s="66"/>
      <c r="D147" s="66"/>
      <c r="E147" s="66"/>
    </row>
    <row r="148" spans="2:5" x14ac:dyDescent="0.25">
      <c r="B148" s="66"/>
      <c r="C148" s="66"/>
      <c r="D148" s="66"/>
      <c r="E148" s="66"/>
    </row>
    <row r="149" spans="2:5" x14ac:dyDescent="0.25">
      <c r="B149" s="66"/>
      <c r="C149" s="66"/>
      <c r="D149" s="66"/>
      <c r="E149" s="66"/>
    </row>
    <row r="150" spans="2:5" x14ac:dyDescent="0.25">
      <c r="B150" s="66"/>
      <c r="C150" s="66"/>
      <c r="D150" s="66"/>
      <c r="E150" s="66"/>
    </row>
    <row r="151" spans="2:5" x14ac:dyDescent="0.25">
      <c r="B151" s="66"/>
      <c r="C151" s="66"/>
      <c r="D151" s="66"/>
      <c r="E151" s="66"/>
    </row>
    <row r="152" spans="2:5" x14ac:dyDescent="0.25">
      <c r="B152" s="66"/>
      <c r="C152" s="66"/>
      <c r="D152" s="66"/>
      <c r="E152" s="66"/>
    </row>
    <row r="153" spans="2:5" x14ac:dyDescent="0.25">
      <c r="B153" s="66"/>
      <c r="C153" s="66"/>
      <c r="D153" s="66"/>
      <c r="E153" s="66"/>
    </row>
  </sheetData>
  <mergeCells count="36">
    <mergeCell ref="B2:E2"/>
    <mergeCell ref="R2:U2"/>
    <mergeCell ref="AH2:AK2"/>
    <mergeCell ref="G2:J2"/>
    <mergeCell ref="L2:O2"/>
    <mergeCell ref="B1:E1"/>
    <mergeCell ref="G1:J1"/>
    <mergeCell ref="L1:O1"/>
    <mergeCell ref="R1:U1"/>
    <mergeCell ref="W1:Z1"/>
    <mergeCell ref="AR2:AU2"/>
    <mergeCell ref="W2:Z2"/>
    <mergeCell ref="AW1:AZ1"/>
    <mergeCell ref="BB1:BE1"/>
    <mergeCell ref="BG1:BJ1"/>
    <mergeCell ref="BB2:BE2"/>
    <mergeCell ref="BG2:BJ2"/>
    <mergeCell ref="AW2:AZ2"/>
    <mergeCell ref="AR1:AU1"/>
    <mergeCell ref="AB1:AE1"/>
    <mergeCell ref="AH1:AK1"/>
    <mergeCell ref="AM1:AP1"/>
    <mergeCell ref="AB2:AE2"/>
    <mergeCell ref="AM2:AP2"/>
    <mergeCell ref="BM1:BP1"/>
    <mergeCell ref="BR1:BU1"/>
    <mergeCell ref="BW1:BZ1"/>
    <mergeCell ref="BM2:BP2"/>
    <mergeCell ref="BR2:BU2"/>
    <mergeCell ref="BW2:BZ2"/>
    <mergeCell ref="CC1:CF1"/>
    <mergeCell ref="CH1:CK1"/>
    <mergeCell ref="CM1:CP1"/>
    <mergeCell ref="CC2:CF2"/>
    <mergeCell ref="CH2:CK2"/>
    <mergeCell ref="CM2:CP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B2:EM70"/>
  <sheetViews>
    <sheetView showGridLines="0" zoomScale="70" zoomScaleNormal="70" workbookViewId="0">
      <pane xSplit="3" ySplit="8" topLeftCell="CQ9" activePane="bottomRight" state="frozen"/>
      <selection activeCell="I6" sqref="I6:J6"/>
      <selection pane="topRight" activeCell="I6" sqref="I6:J6"/>
      <selection pane="bottomLeft" activeCell="I6" sqref="I6:J6"/>
      <selection pane="bottomRight" activeCell="BY13" sqref="BY13"/>
    </sheetView>
  </sheetViews>
  <sheetFormatPr baseColWidth="10" defaultRowHeight="17.25" x14ac:dyDescent="0.25"/>
  <cols>
    <col min="1" max="1" width="1.85546875" style="27" customWidth="1"/>
    <col min="2" max="2" width="23.140625" style="27" bestFit="1" customWidth="1"/>
    <col min="3" max="3" width="31.5703125" style="27" bestFit="1" customWidth="1"/>
    <col min="4" max="4" width="2.7109375" style="27" customWidth="1"/>
    <col min="5" max="6" width="12.85546875" style="92" bestFit="1" customWidth="1"/>
    <col min="7" max="7" width="11.5703125" style="92" bestFit="1" customWidth="1"/>
    <col min="8" max="8" width="15.5703125" style="92" customWidth="1"/>
    <col min="9" max="9" width="7.7109375" style="78" bestFit="1" customWidth="1"/>
    <col min="10" max="10" width="16.85546875" style="92" customWidth="1"/>
    <col min="11" max="11" width="7.7109375" style="78" bestFit="1" customWidth="1"/>
    <col min="12" max="12" width="12.85546875" style="92" bestFit="1" customWidth="1"/>
    <col min="13" max="13" width="8.85546875" style="78" bestFit="1" customWidth="1"/>
    <col min="14" max="14" width="2.7109375" style="27" customWidth="1"/>
    <col min="15" max="15" width="8.28515625" style="27" bestFit="1" customWidth="1"/>
    <col min="16" max="16" width="10" style="27" bestFit="1" customWidth="1"/>
    <col min="17" max="17" width="8.28515625" style="27" bestFit="1" customWidth="1"/>
    <col min="18" max="18" width="13.42578125" style="27" bestFit="1" customWidth="1"/>
    <col min="19" max="19" width="7.7109375" style="78" bestFit="1" customWidth="1"/>
    <col min="20" max="20" width="13.42578125" style="27" bestFit="1" customWidth="1"/>
    <col min="21" max="21" width="7.7109375" style="78" bestFit="1" customWidth="1"/>
    <col min="22" max="22" width="9" style="27" bestFit="1" customWidth="1"/>
    <col min="23" max="23" width="11.42578125" style="78" bestFit="1" customWidth="1"/>
    <col min="24" max="24" width="2.7109375" style="27" customWidth="1"/>
    <col min="25" max="26" width="11.5703125" style="87" bestFit="1" customWidth="1"/>
    <col min="27" max="27" width="10.28515625" style="87" bestFit="1" customWidth="1"/>
    <col min="28" max="28" width="16.85546875" style="87" customWidth="1"/>
    <col min="29" max="29" width="7.7109375" style="46" bestFit="1" customWidth="1"/>
    <col min="30" max="30" width="16.85546875" style="87" bestFit="1" customWidth="1"/>
    <col min="31" max="31" width="7.7109375" style="46" bestFit="1" customWidth="1"/>
    <col min="32" max="32" width="11.5703125" style="87" bestFit="1" customWidth="1"/>
    <col min="33" max="33" width="11.42578125" style="46" bestFit="1" customWidth="1"/>
    <col min="34" max="34" width="2.7109375" style="47" customWidth="1"/>
    <col min="35" max="35" width="8.28515625" style="47" bestFit="1" customWidth="1"/>
    <col min="36" max="36" width="10" style="47" bestFit="1" customWidth="1"/>
    <col min="37" max="37" width="8.28515625" style="47" bestFit="1" customWidth="1"/>
    <col min="38" max="38" width="16.28515625" style="47" bestFit="1" customWidth="1"/>
    <col min="39" max="39" width="7.7109375" style="46" bestFit="1" customWidth="1"/>
    <col min="40" max="40" width="16.28515625" style="47" bestFit="1" customWidth="1"/>
    <col min="41" max="41" width="7.7109375" style="46" bestFit="1" customWidth="1"/>
    <col min="42" max="42" width="7.140625" style="47" bestFit="1" customWidth="1"/>
    <col min="43" max="43" width="11.42578125" style="46" bestFit="1" customWidth="1"/>
    <col min="44" max="44" width="2.7109375" style="47" customWidth="1"/>
    <col min="45" max="46" width="10.28515625" style="87" bestFit="1" customWidth="1"/>
    <col min="47" max="47" width="8.42578125" style="87" bestFit="1" customWidth="1"/>
    <col min="48" max="48" width="16.85546875" style="87" bestFit="1" customWidth="1"/>
    <col min="49" max="49" width="8.140625" style="46" bestFit="1" customWidth="1"/>
    <col min="50" max="50" width="16.85546875" style="87" bestFit="1" customWidth="1"/>
    <col min="51" max="51" width="8.140625" style="46" bestFit="1" customWidth="1"/>
    <col min="52" max="52" width="11.5703125" style="87" bestFit="1" customWidth="1"/>
    <col min="53" max="53" width="11.42578125" style="46" bestFit="1" customWidth="1"/>
    <col min="54" max="54" width="2.7109375" style="47" customWidth="1"/>
    <col min="55" max="55" width="8.28515625" style="47" bestFit="1" customWidth="1"/>
    <col min="56" max="56" width="10" style="47" bestFit="1" customWidth="1"/>
    <col min="57" max="57" width="8.28515625" style="47" bestFit="1" customWidth="1"/>
    <col min="58" max="58" width="16.28515625" style="47" bestFit="1" customWidth="1"/>
    <col min="59" max="59" width="8.140625" style="46" bestFit="1" customWidth="1"/>
    <col min="60" max="60" width="16.28515625" style="47" bestFit="1" customWidth="1"/>
    <col min="61" max="61" width="8.140625" style="46" bestFit="1" customWidth="1"/>
    <col min="62" max="62" width="6.85546875" style="47" bestFit="1" customWidth="1"/>
    <col min="63" max="63" width="11.42578125" style="46" bestFit="1" customWidth="1"/>
    <col min="64" max="64" width="2.7109375" style="47" customWidth="1"/>
    <col min="65" max="65" width="8.28515625" style="87" bestFit="1" customWidth="1"/>
    <col min="66" max="66" width="11.5703125" style="87" bestFit="1" customWidth="1"/>
    <col min="67" max="67" width="10.28515625" style="87" bestFit="1" customWidth="1"/>
    <col min="68" max="68" width="16.85546875" style="87" bestFit="1" customWidth="1"/>
    <col min="69" max="69" width="5.42578125" style="46" bestFit="1" customWidth="1"/>
    <col min="70" max="70" width="16.85546875" style="87" bestFit="1" customWidth="1"/>
    <col min="71" max="71" width="7.7109375" style="46" bestFit="1" customWidth="1"/>
    <col min="72" max="72" width="12.85546875" style="87" bestFit="1" customWidth="1"/>
    <col min="73" max="73" width="11.42578125" style="46" bestFit="1" customWidth="1"/>
    <col min="74" max="74" width="2.7109375" style="47" customWidth="1"/>
    <col min="75" max="75" width="8.28515625" style="47" bestFit="1" customWidth="1"/>
    <col min="76" max="76" width="10" style="47" bestFit="1" customWidth="1"/>
    <col min="77" max="77" width="8.28515625" style="47" bestFit="1" customWidth="1"/>
    <col min="78" max="78" width="16.28515625" style="47" bestFit="1" customWidth="1"/>
    <col min="79" max="79" width="5.42578125" style="46" bestFit="1" customWidth="1"/>
    <col min="80" max="80" width="16.28515625" style="47" bestFit="1" customWidth="1"/>
    <col min="81" max="81" width="7.7109375" style="46" bestFit="1" customWidth="1"/>
    <col min="82" max="82" width="7.140625" style="47" bestFit="1" customWidth="1"/>
    <col min="83" max="83" width="11.42578125" style="46" bestFit="1" customWidth="1"/>
    <col min="84" max="84" width="2.7109375" style="47" customWidth="1"/>
    <col min="85" max="85" width="8.28515625" style="87" bestFit="1" customWidth="1"/>
    <col min="86" max="86" width="10.28515625" style="87" bestFit="1" customWidth="1"/>
    <col min="87" max="87" width="8.42578125" style="87" bestFit="1" customWidth="1"/>
    <col min="88" max="88" width="16.85546875" style="87" bestFit="1" customWidth="1"/>
    <col min="89" max="89" width="5.42578125" style="46" bestFit="1" customWidth="1"/>
    <col min="90" max="90" width="16.85546875" style="87" bestFit="1" customWidth="1"/>
    <col min="91" max="91" width="7.7109375" style="46" bestFit="1" customWidth="1"/>
    <col min="92" max="92" width="10.28515625" style="87" bestFit="1" customWidth="1"/>
    <col min="93" max="93" width="11.42578125" style="46" bestFit="1" customWidth="1"/>
    <col min="94" max="94" width="2.7109375" style="47" customWidth="1"/>
    <col min="95" max="95" width="8.28515625" style="47" bestFit="1" customWidth="1"/>
    <col min="96" max="96" width="10" style="47" bestFit="1" customWidth="1"/>
    <col min="97" max="97" width="8.28515625" style="47" bestFit="1" customWidth="1"/>
    <col min="98" max="98" width="16.28515625" style="47" bestFit="1" customWidth="1"/>
    <col min="99" max="99" width="5.42578125" style="46" bestFit="1" customWidth="1"/>
    <col min="100" max="100" width="16.28515625" style="47" bestFit="1" customWidth="1"/>
    <col min="101" max="101" width="7.7109375" style="46" bestFit="1" customWidth="1"/>
    <col min="102" max="102" width="7.140625" style="47" bestFit="1" customWidth="1"/>
    <col min="103" max="103" width="11.42578125" style="46" bestFit="1" customWidth="1"/>
    <col min="104" max="104" width="2.7109375" style="27" customWidth="1"/>
    <col min="105" max="105" width="8.28515625" style="92" bestFit="1" customWidth="1"/>
    <col min="106" max="106" width="10" style="92" bestFit="1" customWidth="1"/>
    <col min="107" max="107" width="8.42578125" style="92" bestFit="1" customWidth="1"/>
    <col min="108" max="108" width="14" style="92" bestFit="1" customWidth="1"/>
    <col min="109" max="109" width="5.42578125" style="78" bestFit="1" customWidth="1"/>
    <col min="110" max="110" width="14" style="92" bestFit="1" customWidth="1"/>
    <col min="111" max="111" width="5.42578125" style="78" bestFit="1" customWidth="1"/>
    <col min="112" max="112" width="8.140625" style="92" bestFit="1" customWidth="1"/>
    <col min="113" max="113" width="11.42578125" style="78"/>
    <col min="114" max="114" width="2.7109375" style="27" customWidth="1"/>
    <col min="115" max="115" width="8.28515625" style="27" bestFit="1" customWidth="1"/>
    <col min="116" max="116" width="10" style="27" bestFit="1" customWidth="1"/>
    <col min="117" max="117" width="8.28515625" style="27" bestFit="1" customWidth="1"/>
    <col min="118" max="118" width="13.42578125" style="27" bestFit="1" customWidth="1"/>
    <col min="119" max="119" width="5.42578125" style="78" bestFit="1" customWidth="1"/>
    <col min="120" max="120" width="13.42578125" style="27" bestFit="1" customWidth="1"/>
    <col min="121" max="121" width="5.42578125" style="78" bestFit="1" customWidth="1"/>
    <col min="122" max="122" width="6.85546875" style="27" bestFit="1" customWidth="1"/>
    <col min="123" max="123" width="11.42578125" style="78"/>
    <col min="124" max="124" width="2.7109375" style="27" customWidth="1"/>
    <col min="125" max="125" width="8.28515625" style="92" bestFit="1" customWidth="1"/>
    <col min="126" max="126" width="10" style="92" bestFit="1" customWidth="1"/>
    <col min="127" max="127" width="8.28515625" style="92" bestFit="1" customWidth="1"/>
    <col min="128" max="128" width="14" style="92" bestFit="1" customWidth="1"/>
    <col min="129" max="129" width="5.42578125" style="78" bestFit="1" customWidth="1"/>
    <col min="130" max="130" width="14" style="92" bestFit="1" customWidth="1"/>
    <col min="131" max="131" width="5.42578125" style="78" bestFit="1" customWidth="1"/>
    <col min="132" max="132" width="8.140625" style="92" bestFit="1" customWidth="1"/>
    <col min="133" max="133" width="11.42578125" style="78"/>
    <col min="134" max="134" width="2.7109375" style="27" customWidth="1"/>
    <col min="135" max="135" width="8.28515625" style="27" bestFit="1" customWidth="1"/>
    <col min="136" max="136" width="10" style="27" bestFit="1" customWidth="1"/>
    <col min="137" max="137" width="8.28515625" style="27" bestFit="1" customWidth="1"/>
    <col min="138" max="138" width="13.42578125" style="27" bestFit="1" customWidth="1"/>
    <col min="139" max="139" width="5.42578125" style="78" bestFit="1" customWidth="1"/>
    <col min="140" max="140" width="13.42578125" style="27" bestFit="1" customWidth="1"/>
    <col min="141" max="141" width="5.42578125" style="78" bestFit="1" customWidth="1"/>
    <col min="142" max="142" width="6.85546875" style="27" bestFit="1" customWidth="1"/>
    <col min="143" max="143" width="11.42578125" style="78"/>
    <col min="144" max="16384" width="11.42578125" style="27"/>
  </cols>
  <sheetData>
    <row r="2" spans="2:143" ht="17.25" customHeight="1" x14ac:dyDescent="0.25">
      <c r="B2" s="155" t="s">
        <v>214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</row>
    <row r="3" spans="2:143" ht="17.25" customHeight="1" x14ac:dyDescent="0.2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</row>
    <row r="4" spans="2:143" ht="18.75" thickBot="1" x14ac:dyDescent="0.3">
      <c r="B4" s="156">
        <f ca="1">+TODAY()-1</f>
        <v>43621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</row>
    <row r="5" spans="2:143" ht="18" thickTop="1" x14ac:dyDescent="0.25">
      <c r="B5" s="28" t="s">
        <v>345</v>
      </c>
      <c r="C5" s="28"/>
      <c r="D5" s="28"/>
      <c r="E5" s="83"/>
      <c r="F5" s="83"/>
      <c r="G5" s="83"/>
      <c r="H5" s="83"/>
      <c r="I5" s="72"/>
      <c r="J5" s="83"/>
      <c r="K5" s="72"/>
      <c r="L5" s="83"/>
      <c r="M5" s="72"/>
      <c r="N5" s="28"/>
      <c r="O5" s="28"/>
      <c r="P5" s="28"/>
      <c r="Q5" s="28"/>
      <c r="R5" s="28"/>
      <c r="S5" s="72"/>
      <c r="T5" s="28"/>
      <c r="U5" s="72"/>
      <c r="V5" s="28"/>
      <c r="W5" s="72"/>
      <c r="X5" s="28"/>
    </row>
    <row r="6" spans="2:143" x14ac:dyDescent="0.25">
      <c r="B6" s="28"/>
      <c r="C6" s="28"/>
      <c r="D6" s="28"/>
      <c r="E6" s="154" t="s">
        <v>229</v>
      </c>
      <c r="F6" s="154"/>
      <c r="G6" s="154"/>
      <c r="H6" s="154"/>
      <c r="I6" s="154"/>
      <c r="J6" s="154"/>
      <c r="K6" s="154"/>
      <c r="L6" s="154"/>
      <c r="M6" s="154"/>
      <c r="N6" s="47"/>
      <c r="O6" s="154" t="s">
        <v>229</v>
      </c>
      <c r="P6" s="154"/>
      <c r="Q6" s="154"/>
      <c r="R6" s="154"/>
      <c r="S6" s="154"/>
      <c r="T6" s="154"/>
      <c r="U6" s="154"/>
      <c r="V6" s="154"/>
      <c r="W6" s="154"/>
      <c r="X6" s="28"/>
      <c r="Y6" s="154" t="s">
        <v>162</v>
      </c>
      <c r="Z6" s="154"/>
      <c r="AA6" s="154"/>
      <c r="AB6" s="154"/>
      <c r="AC6" s="154"/>
      <c r="AD6" s="154"/>
      <c r="AE6" s="154"/>
      <c r="AF6" s="154"/>
      <c r="AG6" s="154"/>
      <c r="AI6" s="154" t="s">
        <v>162</v>
      </c>
      <c r="AJ6" s="154"/>
      <c r="AK6" s="154"/>
      <c r="AL6" s="154"/>
      <c r="AM6" s="154"/>
      <c r="AN6" s="154"/>
      <c r="AO6" s="154"/>
      <c r="AP6" s="154"/>
      <c r="AQ6" s="154"/>
      <c r="AS6" s="154" t="s">
        <v>163</v>
      </c>
      <c r="AT6" s="154"/>
      <c r="AU6" s="154"/>
      <c r="AV6" s="154"/>
      <c r="AW6" s="154"/>
      <c r="AX6" s="154"/>
      <c r="AY6" s="154"/>
      <c r="AZ6" s="154"/>
      <c r="BA6" s="154"/>
      <c r="BC6" s="154" t="s">
        <v>163</v>
      </c>
      <c r="BD6" s="154"/>
      <c r="BE6" s="154"/>
      <c r="BF6" s="154"/>
      <c r="BG6" s="154"/>
      <c r="BH6" s="154"/>
      <c r="BI6" s="154"/>
      <c r="BJ6" s="154"/>
      <c r="BK6" s="154"/>
      <c r="BM6" s="154" t="s">
        <v>230</v>
      </c>
      <c r="BN6" s="154"/>
      <c r="BO6" s="154"/>
      <c r="BP6" s="154"/>
      <c r="BQ6" s="154"/>
      <c r="BR6" s="154"/>
      <c r="BS6" s="154"/>
      <c r="BT6" s="154"/>
      <c r="BU6" s="154"/>
      <c r="BW6" s="154" t="s">
        <v>230</v>
      </c>
      <c r="BX6" s="154"/>
      <c r="BY6" s="154"/>
      <c r="BZ6" s="154"/>
      <c r="CA6" s="154"/>
      <c r="CB6" s="154"/>
      <c r="CC6" s="154"/>
      <c r="CD6" s="154"/>
      <c r="CE6" s="154"/>
      <c r="CG6" s="154" t="s">
        <v>208</v>
      </c>
      <c r="CH6" s="154"/>
      <c r="CI6" s="154"/>
      <c r="CJ6" s="154"/>
      <c r="CK6" s="154"/>
      <c r="CL6" s="154"/>
      <c r="CM6" s="154"/>
      <c r="CN6" s="154"/>
      <c r="CO6" s="154"/>
      <c r="CQ6" s="154" t="s">
        <v>208</v>
      </c>
      <c r="CR6" s="154"/>
      <c r="CS6" s="154"/>
      <c r="CT6" s="154"/>
      <c r="CU6" s="154"/>
      <c r="CV6" s="154"/>
      <c r="CW6" s="154"/>
      <c r="CX6" s="154"/>
      <c r="CY6" s="154"/>
      <c r="DA6" s="154" t="s">
        <v>233</v>
      </c>
      <c r="DB6" s="154"/>
      <c r="DC6" s="154"/>
      <c r="DD6" s="154"/>
      <c r="DE6" s="154"/>
      <c r="DF6" s="154"/>
      <c r="DG6" s="154"/>
      <c r="DH6" s="154"/>
      <c r="DI6" s="154"/>
      <c r="DJ6" s="47"/>
      <c r="DK6" s="154" t="s">
        <v>233</v>
      </c>
      <c r="DL6" s="154"/>
      <c r="DM6" s="154"/>
      <c r="DN6" s="154"/>
      <c r="DO6" s="154"/>
      <c r="DP6" s="154"/>
      <c r="DQ6" s="154"/>
      <c r="DR6" s="154"/>
      <c r="DS6" s="154"/>
      <c r="DU6" s="154" t="s">
        <v>234</v>
      </c>
      <c r="DV6" s="154"/>
      <c r="DW6" s="154"/>
      <c r="DX6" s="154"/>
      <c r="DY6" s="154"/>
      <c r="DZ6" s="154"/>
      <c r="EA6" s="154"/>
      <c r="EB6" s="154"/>
      <c r="EC6" s="154"/>
      <c r="ED6" s="47"/>
      <c r="EE6" s="154" t="s">
        <v>234</v>
      </c>
      <c r="EF6" s="154"/>
      <c r="EG6" s="154"/>
      <c r="EH6" s="154"/>
      <c r="EI6" s="154"/>
      <c r="EJ6" s="154"/>
      <c r="EK6" s="154"/>
      <c r="EL6" s="154"/>
      <c r="EM6" s="154"/>
    </row>
    <row r="7" spans="2:143" x14ac:dyDescent="0.25">
      <c r="B7" s="28"/>
      <c r="C7" s="28"/>
      <c r="D7" s="28"/>
      <c r="E7" s="154" t="s">
        <v>156</v>
      </c>
      <c r="F7" s="154"/>
      <c r="G7" s="154"/>
      <c r="H7" s="154"/>
      <c r="I7" s="154"/>
      <c r="J7" s="154"/>
      <c r="K7" s="154"/>
      <c r="L7" s="154"/>
      <c r="M7" s="154"/>
      <c r="N7" s="47"/>
      <c r="O7" s="154" t="s">
        <v>201</v>
      </c>
      <c r="P7" s="154"/>
      <c r="Q7" s="154"/>
      <c r="R7" s="154"/>
      <c r="S7" s="154"/>
      <c r="T7" s="154"/>
      <c r="U7" s="154"/>
      <c r="V7" s="154"/>
      <c r="W7" s="154"/>
      <c r="X7" s="28"/>
      <c r="Y7" s="154" t="s">
        <v>156</v>
      </c>
      <c r="Z7" s="154"/>
      <c r="AA7" s="154"/>
      <c r="AB7" s="154"/>
      <c r="AC7" s="154"/>
      <c r="AD7" s="154"/>
      <c r="AE7" s="154"/>
      <c r="AF7" s="154"/>
      <c r="AG7" s="154"/>
      <c r="AI7" s="154" t="s">
        <v>201</v>
      </c>
      <c r="AJ7" s="154"/>
      <c r="AK7" s="154"/>
      <c r="AL7" s="154"/>
      <c r="AM7" s="154"/>
      <c r="AN7" s="154"/>
      <c r="AO7" s="154"/>
      <c r="AP7" s="154"/>
      <c r="AQ7" s="154"/>
      <c r="AS7" s="154" t="s">
        <v>156</v>
      </c>
      <c r="AT7" s="154"/>
      <c r="AU7" s="154"/>
      <c r="AV7" s="154"/>
      <c r="AW7" s="154"/>
      <c r="AX7" s="154"/>
      <c r="AY7" s="154"/>
      <c r="AZ7" s="154"/>
      <c r="BA7" s="154"/>
      <c r="BC7" s="154" t="s">
        <v>201</v>
      </c>
      <c r="BD7" s="154"/>
      <c r="BE7" s="154"/>
      <c r="BF7" s="154"/>
      <c r="BG7" s="154"/>
      <c r="BH7" s="154"/>
      <c r="BI7" s="154"/>
      <c r="BJ7" s="154"/>
      <c r="BK7" s="154"/>
      <c r="BM7" s="154" t="s">
        <v>156</v>
      </c>
      <c r="BN7" s="154"/>
      <c r="BO7" s="154"/>
      <c r="BP7" s="154"/>
      <c r="BQ7" s="154"/>
      <c r="BR7" s="154"/>
      <c r="BS7" s="154"/>
      <c r="BT7" s="154"/>
      <c r="BU7" s="154"/>
      <c r="BW7" s="154" t="s">
        <v>201</v>
      </c>
      <c r="BX7" s="154"/>
      <c r="BY7" s="154"/>
      <c r="BZ7" s="154"/>
      <c r="CA7" s="154"/>
      <c r="CB7" s="154"/>
      <c r="CC7" s="154"/>
      <c r="CD7" s="154"/>
      <c r="CE7" s="154"/>
      <c r="CG7" s="154" t="s">
        <v>156</v>
      </c>
      <c r="CH7" s="154"/>
      <c r="CI7" s="154"/>
      <c r="CJ7" s="154"/>
      <c r="CK7" s="154"/>
      <c r="CL7" s="154"/>
      <c r="CM7" s="154"/>
      <c r="CN7" s="154"/>
      <c r="CO7" s="154"/>
      <c r="CQ7" s="154" t="s">
        <v>201</v>
      </c>
      <c r="CR7" s="154"/>
      <c r="CS7" s="154"/>
      <c r="CT7" s="154"/>
      <c r="CU7" s="154"/>
      <c r="CV7" s="154"/>
      <c r="CW7" s="154"/>
      <c r="CX7" s="154"/>
      <c r="CY7" s="154"/>
      <c r="DA7" s="154" t="s">
        <v>156</v>
      </c>
      <c r="DB7" s="154"/>
      <c r="DC7" s="154"/>
      <c r="DD7" s="154"/>
      <c r="DE7" s="154"/>
      <c r="DF7" s="154"/>
      <c r="DG7" s="154"/>
      <c r="DH7" s="154"/>
      <c r="DI7" s="154"/>
      <c r="DJ7" s="47"/>
      <c r="DK7" s="154" t="s">
        <v>201</v>
      </c>
      <c r="DL7" s="154"/>
      <c r="DM7" s="154"/>
      <c r="DN7" s="154"/>
      <c r="DO7" s="154"/>
      <c r="DP7" s="154"/>
      <c r="DQ7" s="154"/>
      <c r="DR7" s="154"/>
      <c r="DS7" s="154"/>
      <c r="DU7" s="154" t="s">
        <v>156</v>
      </c>
      <c r="DV7" s="154"/>
      <c r="DW7" s="154"/>
      <c r="DX7" s="154"/>
      <c r="DY7" s="154"/>
      <c r="DZ7" s="154"/>
      <c r="EA7" s="154"/>
      <c r="EB7" s="154"/>
      <c r="EC7" s="154"/>
      <c r="ED7" s="47"/>
      <c r="EE7" s="154" t="s">
        <v>201</v>
      </c>
      <c r="EF7" s="154"/>
      <c r="EG7" s="154"/>
      <c r="EH7" s="154"/>
      <c r="EI7" s="154"/>
      <c r="EJ7" s="154"/>
      <c r="EK7" s="154"/>
      <c r="EL7" s="154"/>
      <c r="EM7" s="154"/>
    </row>
    <row r="8" spans="2:143" ht="45" x14ac:dyDescent="0.25">
      <c r="B8" s="154" t="s">
        <v>155</v>
      </c>
      <c r="C8" s="154"/>
      <c r="E8" s="93">
        <v>43221</v>
      </c>
      <c r="F8" s="93">
        <v>43556</v>
      </c>
      <c r="G8" s="93">
        <v>43617</v>
      </c>
      <c r="H8" s="84" t="s">
        <v>225</v>
      </c>
      <c r="I8" s="73" t="s">
        <v>205</v>
      </c>
      <c r="J8" s="84" t="s">
        <v>226</v>
      </c>
      <c r="K8" s="73" t="s">
        <v>205</v>
      </c>
      <c r="L8" s="84" t="s">
        <v>227</v>
      </c>
      <c r="M8" s="73" t="s">
        <v>228</v>
      </c>
      <c r="N8" s="47"/>
      <c r="O8" s="29">
        <f>+$Y$8</f>
        <v>43252</v>
      </c>
      <c r="P8" s="29">
        <f>+$Z$8</f>
        <v>43586</v>
      </c>
      <c r="Q8" s="29">
        <f>+$AA$8</f>
        <v>43617</v>
      </c>
      <c r="R8" s="29" t="str">
        <f>+$AB$8</f>
        <v>Var. jun-19 vs jun-18</v>
      </c>
      <c r="S8" s="73" t="str">
        <f>+$AC$8</f>
        <v>%</v>
      </c>
      <c r="T8" s="29" t="str">
        <f>+$AD$8</f>
        <v>Var. jun-19 vs may-19</v>
      </c>
      <c r="U8" s="73" t="str">
        <f>+$AE$8</f>
        <v>%</v>
      </c>
      <c r="V8" s="29" t="str">
        <f>+$AF$8</f>
        <v>Ppto</v>
      </c>
      <c r="W8" s="73" t="str">
        <f>+$AG$8</f>
        <v>% Cump.</v>
      </c>
      <c r="Y8" s="93">
        <v>43252</v>
      </c>
      <c r="Z8" s="93">
        <v>43586</v>
      </c>
      <c r="AA8" s="93">
        <v>43617</v>
      </c>
      <c r="AB8" s="84" t="s">
        <v>343</v>
      </c>
      <c r="AC8" s="73" t="s">
        <v>205</v>
      </c>
      <c r="AD8" s="84" t="s">
        <v>344</v>
      </c>
      <c r="AE8" s="73" t="s">
        <v>205</v>
      </c>
      <c r="AF8" s="84" t="s">
        <v>227</v>
      </c>
      <c r="AG8" s="73" t="s">
        <v>228</v>
      </c>
      <c r="AI8" s="29">
        <f>+$Y$8</f>
        <v>43252</v>
      </c>
      <c r="AJ8" s="29">
        <f>+$Z$8</f>
        <v>43586</v>
      </c>
      <c r="AK8" s="29">
        <f>+$AA$8</f>
        <v>43617</v>
      </c>
      <c r="AL8" s="29" t="str">
        <f>+$AB$8</f>
        <v>Var. jun-19 vs jun-18</v>
      </c>
      <c r="AM8" s="73" t="str">
        <f>+$AC$8</f>
        <v>%</v>
      </c>
      <c r="AN8" s="29" t="str">
        <f>+$AD$8</f>
        <v>Var. jun-19 vs may-19</v>
      </c>
      <c r="AO8" s="73" t="str">
        <f>+$AE$8</f>
        <v>%</v>
      </c>
      <c r="AP8" s="29" t="str">
        <f>+$AF$8</f>
        <v>Ppto</v>
      </c>
      <c r="AQ8" s="73" t="str">
        <f>+$AG$8</f>
        <v>% Cump.</v>
      </c>
      <c r="AS8" s="93">
        <f>+$Y$8</f>
        <v>43252</v>
      </c>
      <c r="AT8" s="93">
        <f>+$Z$8</f>
        <v>43586</v>
      </c>
      <c r="AU8" s="93">
        <f>+$AA$8</f>
        <v>43617</v>
      </c>
      <c r="AV8" s="84" t="str">
        <f>+$AB$8</f>
        <v>Var. jun-19 vs jun-18</v>
      </c>
      <c r="AW8" s="73" t="str">
        <f>+$AC$8</f>
        <v>%</v>
      </c>
      <c r="AX8" s="84" t="str">
        <f>+$AD$8</f>
        <v>Var. jun-19 vs may-19</v>
      </c>
      <c r="AY8" s="73" t="str">
        <f>+$AE$8</f>
        <v>%</v>
      </c>
      <c r="AZ8" s="84" t="str">
        <f>+$AF$8</f>
        <v>Ppto</v>
      </c>
      <c r="BA8" s="73" t="str">
        <f>+$AG$8</f>
        <v>% Cump.</v>
      </c>
      <c r="BC8" s="29">
        <f>+$Y$8</f>
        <v>43252</v>
      </c>
      <c r="BD8" s="29">
        <f>+$Z$8</f>
        <v>43586</v>
      </c>
      <c r="BE8" s="29">
        <f>+$AA$8</f>
        <v>43617</v>
      </c>
      <c r="BF8" s="29" t="str">
        <f>+$AB$8</f>
        <v>Var. jun-19 vs jun-18</v>
      </c>
      <c r="BG8" s="73" t="str">
        <f>+$AC$8</f>
        <v>%</v>
      </c>
      <c r="BH8" s="29" t="str">
        <f>+$AD$8</f>
        <v>Var. jun-19 vs may-19</v>
      </c>
      <c r="BI8" s="73" t="str">
        <f>+$AE$8</f>
        <v>%</v>
      </c>
      <c r="BJ8" s="29" t="str">
        <f>+$AF$8</f>
        <v>Ppto</v>
      </c>
      <c r="BK8" s="73" t="str">
        <f>+$AG$8</f>
        <v>% Cump.</v>
      </c>
      <c r="BM8" s="93">
        <f>+$Y$8</f>
        <v>43252</v>
      </c>
      <c r="BN8" s="93">
        <f>+$Z$8</f>
        <v>43586</v>
      </c>
      <c r="BO8" s="93">
        <f>+$AA$8</f>
        <v>43617</v>
      </c>
      <c r="BP8" s="84" t="str">
        <f>+$AB$8</f>
        <v>Var. jun-19 vs jun-18</v>
      </c>
      <c r="BQ8" s="73" t="str">
        <f>+$AC$8</f>
        <v>%</v>
      </c>
      <c r="BR8" s="84" t="str">
        <f>+$AD$8</f>
        <v>Var. jun-19 vs may-19</v>
      </c>
      <c r="BS8" s="73" t="str">
        <f>+$AE$8</f>
        <v>%</v>
      </c>
      <c r="BT8" s="84" t="str">
        <f>+$AF$8</f>
        <v>Ppto</v>
      </c>
      <c r="BU8" s="73" t="str">
        <f>+$AG$8</f>
        <v>% Cump.</v>
      </c>
      <c r="BW8" s="29">
        <f>+$Y$8</f>
        <v>43252</v>
      </c>
      <c r="BX8" s="29">
        <f>+$Z$8</f>
        <v>43586</v>
      </c>
      <c r="BY8" s="29">
        <f>+$AA$8</f>
        <v>43617</v>
      </c>
      <c r="BZ8" s="29" t="str">
        <f>+$AB$8</f>
        <v>Var. jun-19 vs jun-18</v>
      </c>
      <c r="CA8" s="73" t="str">
        <f>+$AC$8</f>
        <v>%</v>
      </c>
      <c r="CB8" s="29" t="str">
        <f>+$AD$8</f>
        <v>Var. jun-19 vs may-19</v>
      </c>
      <c r="CC8" s="73" t="str">
        <f>+$AE$8</f>
        <v>%</v>
      </c>
      <c r="CD8" s="29" t="str">
        <f>+$AF$8</f>
        <v>Ppto</v>
      </c>
      <c r="CE8" s="73" t="str">
        <f>+$AG$8</f>
        <v>% Cump.</v>
      </c>
      <c r="CG8" s="93">
        <f>+$Y$8</f>
        <v>43252</v>
      </c>
      <c r="CH8" s="93">
        <f>+$Z$8</f>
        <v>43586</v>
      </c>
      <c r="CI8" s="93">
        <f>+$AA$8</f>
        <v>43617</v>
      </c>
      <c r="CJ8" s="84" t="str">
        <f>+$AB$8</f>
        <v>Var. jun-19 vs jun-18</v>
      </c>
      <c r="CK8" s="73" t="str">
        <f>+$AC$8</f>
        <v>%</v>
      </c>
      <c r="CL8" s="84" t="str">
        <f>+$AD$8</f>
        <v>Var. jun-19 vs may-19</v>
      </c>
      <c r="CM8" s="73" t="str">
        <f>+$AE$8</f>
        <v>%</v>
      </c>
      <c r="CN8" s="84" t="str">
        <f>+$AF$8</f>
        <v>Ppto</v>
      </c>
      <c r="CO8" s="73" t="str">
        <f>+$AG$8</f>
        <v>% Cump.</v>
      </c>
      <c r="CQ8" s="29">
        <f>+$Y$8</f>
        <v>43252</v>
      </c>
      <c r="CR8" s="29">
        <f>+$Z$8</f>
        <v>43586</v>
      </c>
      <c r="CS8" s="29">
        <f>+$AA$8</f>
        <v>43617</v>
      </c>
      <c r="CT8" s="29" t="str">
        <f>+$AB$8</f>
        <v>Var. jun-19 vs jun-18</v>
      </c>
      <c r="CU8" s="73" t="str">
        <f>+$AC$8</f>
        <v>%</v>
      </c>
      <c r="CV8" s="29" t="str">
        <f>+$AD$8</f>
        <v>Var. jun-19 vs may-19</v>
      </c>
      <c r="CW8" s="73" t="str">
        <f>+$AE$8</f>
        <v>%</v>
      </c>
      <c r="CX8" s="29" t="str">
        <f>+$AF$8</f>
        <v>Ppto</v>
      </c>
      <c r="CY8" s="73" t="str">
        <f>+$AG$8</f>
        <v>% Cump.</v>
      </c>
      <c r="DA8" s="93">
        <f>+$Y$8</f>
        <v>43252</v>
      </c>
      <c r="DB8" s="93">
        <f>+$Z$8</f>
        <v>43586</v>
      </c>
      <c r="DC8" s="93">
        <f>+$AA$8</f>
        <v>43617</v>
      </c>
      <c r="DD8" s="84" t="str">
        <f>+$AB$8</f>
        <v>Var. jun-19 vs jun-18</v>
      </c>
      <c r="DE8" s="73" t="str">
        <f>+$AC$8</f>
        <v>%</v>
      </c>
      <c r="DF8" s="84" t="str">
        <f>+$AD$8</f>
        <v>Var. jun-19 vs may-19</v>
      </c>
      <c r="DG8" s="73" t="str">
        <f>+$AE$8</f>
        <v>%</v>
      </c>
      <c r="DH8" s="84" t="str">
        <f>+$AF$8</f>
        <v>Ppto</v>
      </c>
      <c r="DI8" s="73" t="str">
        <f>+$AG$8</f>
        <v>% Cump.</v>
      </c>
      <c r="DJ8" s="47"/>
      <c r="DK8" s="29">
        <f>+$Y$8</f>
        <v>43252</v>
      </c>
      <c r="DL8" s="29">
        <f>+$Z$8</f>
        <v>43586</v>
      </c>
      <c r="DM8" s="29">
        <f>+$AA$8</f>
        <v>43617</v>
      </c>
      <c r="DN8" s="29" t="str">
        <f>+$AB$8</f>
        <v>Var. jun-19 vs jun-18</v>
      </c>
      <c r="DO8" s="73" t="str">
        <f>+$AC$8</f>
        <v>%</v>
      </c>
      <c r="DP8" s="29" t="str">
        <f>+$AD$8</f>
        <v>Var. jun-19 vs may-19</v>
      </c>
      <c r="DQ8" s="73" t="str">
        <f>+$AE$8</f>
        <v>%</v>
      </c>
      <c r="DR8" s="29" t="str">
        <f>+$AF$8</f>
        <v>Ppto</v>
      </c>
      <c r="DS8" s="73" t="str">
        <f>+$AG$8</f>
        <v>% Cump.</v>
      </c>
      <c r="DU8" s="93">
        <f>+$Y$8</f>
        <v>43252</v>
      </c>
      <c r="DV8" s="93">
        <f>+$Z$8</f>
        <v>43586</v>
      </c>
      <c r="DW8" s="93">
        <f>+$AA$8</f>
        <v>43617</v>
      </c>
      <c r="DX8" s="84" t="str">
        <f>+$AB$8</f>
        <v>Var. jun-19 vs jun-18</v>
      </c>
      <c r="DY8" s="73" t="str">
        <f>+$AC$8</f>
        <v>%</v>
      </c>
      <c r="DZ8" s="84" t="str">
        <f>+$AD$8</f>
        <v>Var. jun-19 vs may-19</v>
      </c>
      <c r="EA8" s="73" t="str">
        <f>+$AE$8</f>
        <v>%</v>
      </c>
      <c r="EB8" s="84" t="str">
        <f>+$AF$8</f>
        <v>Ppto</v>
      </c>
      <c r="EC8" s="73" t="str">
        <f>+$AG$8</f>
        <v>% Cump.</v>
      </c>
      <c r="ED8" s="47"/>
      <c r="EE8" s="29">
        <f>+$Y$8</f>
        <v>43252</v>
      </c>
      <c r="EF8" s="29">
        <f>+$Z$8</f>
        <v>43586</v>
      </c>
      <c r="EG8" s="29">
        <f>+$AA$8</f>
        <v>43617</v>
      </c>
      <c r="EH8" s="29" t="str">
        <f>+$AB$8</f>
        <v>Var. jun-19 vs jun-18</v>
      </c>
      <c r="EI8" s="73" t="str">
        <f>+$AC$8</f>
        <v>%</v>
      </c>
      <c r="EJ8" s="29" t="str">
        <f>+$AD$8</f>
        <v>Var. jun-19 vs may-19</v>
      </c>
      <c r="EK8" s="73" t="str">
        <f>+$AE$8</f>
        <v>%</v>
      </c>
      <c r="EL8" s="29" t="str">
        <f>+$AF$8</f>
        <v>Ppto</v>
      </c>
      <c r="EM8" s="73" t="str">
        <f>+$AG$8</f>
        <v>% Cump.</v>
      </c>
    </row>
    <row r="9" spans="2:143" x14ac:dyDescent="0.3">
      <c r="B9" s="159" t="s">
        <v>7</v>
      </c>
      <c r="C9" s="159"/>
      <c r="E9" s="117">
        <f>Y9+AS9+BM9+CG9+DA9+DU9</f>
        <v>30050552</v>
      </c>
      <c r="F9" s="117">
        <f>Z9+AT9+BN9+CH9+DB9+DV9</f>
        <v>40867164</v>
      </c>
      <c r="G9" s="117">
        <f>AA9+AU9+BO9+CI9+DC9+DW9</f>
        <v>6297083</v>
      </c>
      <c r="H9" s="121">
        <f t="shared" ref="H9:H13" si="0">+G9-E9</f>
        <v>-23753469</v>
      </c>
      <c r="I9" s="45">
        <f t="shared" ref="I9:I13" si="1">IFERROR((G9-E9)/E9,"N.A")</f>
        <v>-0.79045033848296697</v>
      </c>
      <c r="J9" s="121">
        <f t="shared" ref="J9:J13" si="2">+G9-F9</f>
        <v>-34570081</v>
      </c>
      <c r="K9" s="45">
        <f t="shared" ref="K9:K13" si="3">IFERROR((G9-F9)/F9,"N.A")</f>
        <v>-0.84591338415359574</v>
      </c>
      <c r="L9" s="118">
        <f>+L28</f>
        <v>67046516.972857967</v>
      </c>
      <c r="M9" s="45">
        <f t="shared" ref="M9:M13" si="4">+IFERROR(G9/L9,0)</f>
        <v>9.3921105589261408E-2</v>
      </c>
      <c r="N9" s="47"/>
      <c r="O9" s="58">
        <f>AI9+BC9+BW9+CQ9+DK9+EE9</f>
        <v>260</v>
      </c>
      <c r="P9" s="58">
        <f>AJ9+BD9+BX9+CR9+DL9+EF9</f>
        <v>293</v>
      </c>
      <c r="Q9" s="58">
        <f t="shared" ref="Q9" si="5">AK9+BE9+BY9+CS9+DM9+EG9</f>
        <v>44</v>
      </c>
      <c r="R9" s="136">
        <f t="shared" ref="R9:R13" si="6">+Q9-O9</f>
        <v>-216</v>
      </c>
      <c r="S9" s="45">
        <f t="shared" ref="S9:S13" si="7">IFERROR((Q9-O9)/O9,"N.A")</f>
        <v>-0.83076923076923082</v>
      </c>
      <c r="T9" s="136">
        <f t="shared" ref="T9:T13" si="8">+Q9-P9</f>
        <v>-249</v>
      </c>
      <c r="U9" s="45">
        <f t="shared" ref="U9:U13" si="9">IFERROR((Q9-P9)/P9,"N.A")</f>
        <v>-0.84982935153583616</v>
      </c>
      <c r="V9" s="114">
        <f>+V28</f>
        <v>489.7790697674418</v>
      </c>
      <c r="W9" s="45">
        <f t="shared" ref="W9:W13" si="10">+IFERROR(Q9/V9,0)</f>
        <v>8.9836423636665802E-2</v>
      </c>
      <c r="Y9" s="117">
        <f>+Y28</f>
        <v>29628140</v>
      </c>
      <c r="Z9" s="117">
        <f t="shared" ref="Z9" si="11">+Z28</f>
        <v>18086046</v>
      </c>
      <c r="AA9" s="117">
        <f>+AA28</f>
        <v>2246045</v>
      </c>
      <c r="AB9" s="121">
        <f t="shared" ref="AB9:AB13" si="12">+AA9-Y9</f>
        <v>-27382095</v>
      </c>
      <c r="AC9" s="45">
        <f t="shared" ref="AC9:AC13" si="13">IFERROR((AA9-Y9)/Y9,"N.A")</f>
        <v>-0.92419217001134735</v>
      </c>
      <c r="AD9" s="121">
        <f t="shared" ref="AD9:AD13" si="14">+AA9-Z9</f>
        <v>-15840001</v>
      </c>
      <c r="AE9" s="45">
        <f t="shared" ref="AE9:AE13" si="15">IFERROR((AA9-Z9)/Z9,"N.A")</f>
        <v>-0.87581337568200368</v>
      </c>
      <c r="AF9" s="118">
        <f>+AF28</f>
        <v>21270654.826678578</v>
      </c>
      <c r="AG9" s="45">
        <f t="shared" ref="AG9:AG13" si="16">+IFERROR(AA9/AF9,0)</f>
        <v>0.10559359917697093</v>
      </c>
      <c r="AI9" s="58">
        <f>+AI28</f>
        <v>258</v>
      </c>
      <c r="AJ9" s="58">
        <f t="shared" ref="AJ9:AK9" si="17">+AJ28</f>
        <v>184</v>
      </c>
      <c r="AK9" s="58">
        <f t="shared" si="17"/>
        <v>23</v>
      </c>
      <c r="AL9" s="136">
        <f t="shared" ref="AL9:AL13" si="18">+AK9-AI9</f>
        <v>-235</v>
      </c>
      <c r="AM9" s="45">
        <f t="shared" ref="AM9:AM13" si="19">IFERROR((AK9-AI9)/AI9,"N.A")</f>
        <v>-0.91085271317829453</v>
      </c>
      <c r="AN9" s="136">
        <f t="shared" ref="AN9:AN13" si="20">+AK9-AJ9</f>
        <v>-161</v>
      </c>
      <c r="AO9" s="45">
        <f t="shared" ref="AO9:AO13" si="21">IFERROR((AK9-AJ9)/AJ9,"N.A")</f>
        <v>-0.875</v>
      </c>
      <c r="AP9" s="114">
        <f>+AP28</f>
        <v>165</v>
      </c>
      <c r="AQ9" s="45">
        <f t="shared" ref="AQ9:AQ13" si="22">+IFERROR(AK9/AP9,0)</f>
        <v>0.1393939393939394</v>
      </c>
      <c r="AS9" s="117">
        <f>+AS28</f>
        <v>422412</v>
      </c>
      <c r="AT9" s="117">
        <f t="shared" ref="AT9:AU9" si="23">+AT28</f>
        <v>633618</v>
      </c>
      <c r="AU9" s="117">
        <f t="shared" si="23"/>
        <v>0</v>
      </c>
      <c r="AV9" s="121">
        <f t="shared" ref="AV9:AV13" si="24">+AU9-AS9</f>
        <v>-422412</v>
      </c>
      <c r="AW9" s="45">
        <f t="shared" ref="AW9:AW13" si="25">IFERROR((AU9-AS9)/AS9,"N.A")</f>
        <v>-1</v>
      </c>
      <c r="AX9" s="121">
        <f t="shared" ref="AX9:AX13" si="26">+AU9-AT9</f>
        <v>-633618</v>
      </c>
      <c r="AY9" s="45">
        <f t="shared" ref="AY9:AY13" si="27">IFERROR((AU9-AT9)/AT9,"N.A")</f>
        <v>-1</v>
      </c>
      <c r="AZ9" s="118">
        <f>+AZ28</f>
        <v>211206</v>
      </c>
      <c r="BA9" s="45">
        <f t="shared" ref="BA9:BA13" si="28">+IFERROR(AU9/AZ9,0)</f>
        <v>0</v>
      </c>
      <c r="BC9" s="58">
        <f>+BC28</f>
        <v>2</v>
      </c>
      <c r="BD9" s="58">
        <f t="shared" ref="BD9:BE9" si="29">+BD28</f>
        <v>3</v>
      </c>
      <c r="BE9" s="58">
        <f t="shared" si="29"/>
        <v>0</v>
      </c>
      <c r="BF9" s="136">
        <f t="shared" ref="BF9:BF13" si="30">+BE9-BC9</f>
        <v>-2</v>
      </c>
      <c r="BG9" s="45">
        <f t="shared" ref="BG9:BG13" si="31">IFERROR((BE9-BC9)/BC9,"N.A")</f>
        <v>-1</v>
      </c>
      <c r="BH9" s="136">
        <f t="shared" ref="BH9:BH13" si="32">+BE9-BD9</f>
        <v>-3</v>
      </c>
      <c r="BI9" s="45">
        <f t="shared" ref="BI9:BI13" si="33">IFERROR((BE9-BD9)/BD9,"N.A")</f>
        <v>-1</v>
      </c>
      <c r="BJ9" s="114">
        <f>+BJ28</f>
        <v>1</v>
      </c>
      <c r="BK9" s="45">
        <f t="shared" ref="BK9:BK13" si="34">+IFERROR(BE9/BJ9,0)</f>
        <v>0</v>
      </c>
      <c r="BM9" s="117">
        <f>+BM28</f>
        <v>0</v>
      </c>
      <c r="BN9" s="117">
        <f t="shared" ref="BN9:BO9" si="35">+BN28</f>
        <v>21725100</v>
      </c>
      <c r="BO9" s="117">
        <f t="shared" si="35"/>
        <v>3849600</v>
      </c>
      <c r="BP9" s="121">
        <f t="shared" ref="BP9:BP13" si="36">+BO9-BM9</f>
        <v>3849600</v>
      </c>
      <c r="BQ9" s="45" t="str">
        <f t="shared" ref="BQ9:BQ13" si="37">IFERROR((BO9-BM9)/BM9,"N.A")</f>
        <v>N.A</v>
      </c>
      <c r="BR9" s="121">
        <f t="shared" ref="BR9:BR13" si="38">+BO9-BN9</f>
        <v>-17875500</v>
      </c>
      <c r="BS9" s="45">
        <f t="shared" ref="BS9:BS13" si="39">IFERROR((BO9-BN9)/BN9,"N.A")</f>
        <v>-0.82280403772594835</v>
      </c>
      <c r="BT9" s="118">
        <f>+BT28</f>
        <v>44285714.285714276</v>
      </c>
      <c r="BU9" s="45">
        <f t="shared" ref="BU9:BU13" si="40">+IFERROR(BO9/BT9,0)</f>
        <v>8.6926451612903244E-2</v>
      </c>
      <c r="BW9" s="58">
        <f>+BW28</f>
        <v>0</v>
      </c>
      <c r="BX9" s="58">
        <f t="shared" ref="BX9:BY9" si="41">+BX28</f>
        <v>42</v>
      </c>
      <c r="BY9" s="58">
        <f t="shared" si="41"/>
        <v>8</v>
      </c>
      <c r="BZ9" s="136">
        <f t="shared" ref="BZ9:BZ13" si="42">+BY9-BW9</f>
        <v>8</v>
      </c>
      <c r="CA9" s="45" t="str">
        <f t="shared" ref="CA9:CA13" si="43">IFERROR((BY9-BW9)/BW9,"N.A")</f>
        <v>N.A</v>
      </c>
      <c r="CB9" s="136">
        <f t="shared" ref="CB9:CB13" si="44">+BY9-BX9</f>
        <v>-34</v>
      </c>
      <c r="CC9" s="45">
        <f t="shared" ref="CC9:CC13" si="45">IFERROR((BY9-BX9)/BX9,"N.A")</f>
        <v>-0.80952380952380953</v>
      </c>
      <c r="CD9" s="114">
        <f>+CD28</f>
        <v>130</v>
      </c>
      <c r="CE9" s="45">
        <f t="shared" ref="CE9:CE13" si="46">+IFERROR(BY9/CD9,0)</f>
        <v>6.1538461538461542E-2</v>
      </c>
      <c r="CG9" s="117">
        <f>+CG28</f>
        <v>0</v>
      </c>
      <c r="CH9" s="117">
        <f t="shared" ref="CH9:CI9" si="47">+CH28</f>
        <v>422400</v>
      </c>
      <c r="CI9" s="117">
        <f t="shared" si="47"/>
        <v>79200</v>
      </c>
      <c r="CJ9" s="121">
        <f t="shared" ref="CJ9:CJ13" si="48">+CI9-CG9</f>
        <v>79200</v>
      </c>
      <c r="CK9" s="45" t="str">
        <f t="shared" ref="CK9:CK13" si="49">IFERROR((CI9-CG9)/CG9,"N.A")</f>
        <v>N.A</v>
      </c>
      <c r="CL9" s="121">
        <f t="shared" ref="CL9:CL13" si="50">+CI9-CH9</f>
        <v>-343200</v>
      </c>
      <c r="CM9" s="45">
        <f t="shared" ref="CM9:CM13" si="51">IFERROR((CI9-CH9)/CH9,"N.A")</f>
        <v>-0.8125</v>
      </c>
      <c r="CN9" s="118">
        <f>+CN28</f>
        <v>1278941.8604651161</v>
      </c>
      <c r="CO9" s="45">
        <f t="shared" ref="CO9:CO13" si="52">+IFERROR(CI9/CN9,0)</f>
        <v>6.1926192619261938E-2</v>
      </c>
      <c r="CQ9" s="58">
        <f>+CQ28</f>
        <v>0</v>
      </c>
      <c r="CR9" s="58">
        <f t="shared" ref="CR9:CS9" si="53">+CR28</f>
        <v>64</v>
      </c>
      <c r="CS9" s="58">
        <f t="shared" si="53"/>
        <v>12</v>
      </c>
      <c r="CT9" s="136">
        <f t="shared" ref="CT9:CT13" si="54">+CS9-CQ9</f>
        <v>12</v>
      </c>
      <c r="CU9" s="45" t="str">
        <f t="shared" ref="CU9:CU13" si="55">IFERROR((CS9-CQ9)/CQ9,"N.A")</f>
        <v>N.A</v>
      </c>
      <c r="CV9" s="136">
        <f t="shared" ref="CV9:CV13" si="56">+CS9-CR9</f>
        <v>-52</v>
      </c>
      <c r="CW9" s="45">
        <f t="shared" ref="CW9:CW13" si="57">IFERROR((CS9-CR9)/CR9,"N.A")</f>
        <v>-0.8125</v>
      </c>
      <c r="CX9" s="114">
        <f>+CX28</f>
        <v>193.77906976744185</v>
      </c>
      <c r="CY9" s="45">
        <f t="shared" ref="CY9:CY13" si="58">+IFERROR(CS9/CX9,0)</f>
        <v>6.1926192619261931E-2</v>
      </c>
      <c r="DA9" s="117">
        <f>+DA28</f>
        <v>0</v>
      </c>
      <c r="DB9" s="117">
        <f t="shared" ref="DB9:DC9" si="59">+DB28</f>
        <v>0</v>
      </c>
      <c r="DC9" s="117">
        <f t="shared" si="59"/>
        <v>122238</v>
      </c>
      <c r="DD9" s="121">
        <f t="shared" ref="DD9:DD12" si="60">+DC9-DA9</f>
        <v>122238</v>
      </c>
      <c r="DE9" s="45" t="str">
        <f t="shared" ref="DE9:DE12" si="61">IFERROR((DC9-DA9)/DA9,"N.A")</f>
        <v>N.A</v>
      </c>
      <c r="DF9" s="121">
        <f t="shared" ref="DF9:DF12" si="62">+DC9-DB9</f>
        <v>122238</v>
      </c>
      <c r="DG9" s="45" t="str">
        <f t="shared" ref="DG9:DG13" si="63">IFERROR((DC9-DB9)/DB9,"N.A")</f>
        <v>N.A</v>
      </c>
      <c r="DH9" s="118">
        <f>+DH28</f>
        <v>0</v>
      </c>
      <c r="DI9" s="45">
        <f t="shared" ref="DI9:DI13" si="64">+IFERROR(DC9/DH9,0)</f>
        <v>0</v>
      </c>
      <c r="DJ9" s="47"/>
      <c r="DK9" s="58">
        <f>+DK28</f>
        <v>0</v>
      </c>
      <c r="DL9" s="58">
        <f t="shared" ref="DL9:DM9" si="65">+DL28</f>
        <v>0</v>
      </c>
      <c r="DM9" s="58">
        <f t="shared" si="65"/>
        <v>1</v>
      </c>
      <c r="DN9" s="136">
        <f t="shared" ref="DN9:DN13" si="66">+DM9-DK9</f>
        <v>1</v>
      </c>
      <c r="DO9" s="45" t="str">
        <f t="shared" ref="DO9:DO13" si="67">IFERROR((DM9-DK9)/DK9,"N.A")</f>
        <v>N.A</v>
      </c>
      <c r="DP9" s="136">
        <f t="shared" ref="DP9:DP13" si="68">+DM9-DL9</f>
        <v>1</v>
      </c>
      <c r="DQ9" s="45" t="str">
        <f t="shared" ref="DQ9:DQ13" si="69">IFERROR((DM9-DL9)/DL9,"N.A")</f>
        <v>N.A</v>
      </c>
      <c r="DR9" s="114">
        <f>+DR28</f>
        <v>0</v>
      </c>
      <c r="DS9" s="45">
        <f t="shared" ref="DS9:DS13" si="70">+IFERROR(DM9/DR9,0)</f>
        <v>0</v>
      </c>
      <c r="DU9" s="117">
        <f>+DU28</f>
        <v>0</v>
      </c>
      <c r="DV9" s="117">
        <f t="shared" ref="DV9:DW9" si="71">+DV28</f>
        <v>0</v>
      </c>
      <c r="DW9" s="117">
        <f t="shared" si="71"/>
        <v>0</v>
      </c>
      <c r="DX9" s="121">
        <f t="shared" ref="DX9:DX13" si="72">+DW9-DU9</f>
        <v>0</v>
      </c>
      <c r="DY9" s="45" t="str">
        <f t="shared" ref="DY9:DY13" si="73">IFERROR((DW9-DU9)/DU9,"N.A")</f>
        <v>N.A</v>
      </c>
      <c r="DZ9" s="121">
        <f t="shared" ref="DZ9:DZ13" si="74">+DW9-DV9</f>
        <v>0</v>
      </c>
      <c r="EA9" s="45" t="str">
        <f t="shared" ref="EA9:EA13" si="75">IFERROR((DW9-DV9)/DV9,"N.A")</f>
        <v>N.A</v>
      </c>
      <c r="EB9" s="118">
        <f>+EB28</f>
        <v>0</v>
      </c>
      <c r="EC9" s="45">
        <f t="shared" ref="EC9:EC13" si="76">+IFERROR(DW9/EB9,0)</f>
        <v>0</v>
      </c>
      <c r="ED9" s="47"/>
      <c r="EE9" s="58">
        <f>+EE28</f>
        <v>0</v>
      </c>
      <c r="EF9" s="58">
        <f t="shared" ref="EF9:EG9" si="77">+EF28</f>
        <v>0</v>
      </c>
      <c r="EG9" s="58">
        <f t="shared" si="77"/>
        <v>0</v>
      </c>
      <c r="EH9" s="136">
        <f t="shared" ref="EH9:EH13" si="78">+EG9-EE9</f>
        <v>0</v>
      </c>
      <c r="EI9" s="45" t="str">
        <f t="shared" ref="EI9:EI13" si="79">IFERROR((EG9-EE9)/EE9,"N.A")</f>
        <v>N.A</v>
      </c>
      <c r="EJ9" s="136">
        <f t="shared" ref="EJ9:EJ13" si="80">+EG9-EF9</f>
        <v>0</v>
      </c>
      <c r="EK9" s="45" t="str">
        <f t="shared" ref="EK9:EK13" si="81">IFERROR((EG9-EF9)/EF9,"N.A")</f>
        <v>N.A</v>
      </c>
      <c r="EL9" s="114">
        <f>+EL28</f>
        <v>0</v>
      </c>
      <c r="EM9" s="45">
        <f t="shared" ref="EM9:EM13" si="82">+IFERROR(EG9/EL9,0)</f>
        <v>0</v>
      </c>
    </row>
    <row r="10" spans="2:143" x14ac:dyDescent="0.3">
      <c r="B10" s="158" t="s">
        <v>9</v>
      </c>
      <c r="C10" s="158"/>
      <c r="E10" s="117">
        <f>Y10+AS10+BM10+CG10+DA10+DU10</f>
        <v>18819391</v>
      </c>
      <c r="F10" s="117">
        <f t="shared" ref="F10:F12" si="83">Z10+AT10+BN10+CH10+DB10+DV10</f>
        <v>27439955</v>
      </c>
      <c r="G10" s="117">
        <f t="shared" ref="G10:G12" si="84">AA10+AU10+BO10+CI10+DC10+DW10</f>
        <v>2515407</v>
      </c>
      <c r="H10" s="121">
        <f t="shared" si="0"/>
        <v>-16303984</v>
      </c>
      <c r="I10" s="45">
        <f t="shared" si="1"/>
        <v>-0.86633961747221255</v>
      </c>
      <c r="J10" s="121">
        <f t="shared" si="2"/>
        <v>-24924548</v>
      </c>
      <c r="K10" s="45">
        <f t="shared" si="3"/>
        <v>-0.90833049835540913</v>
      </c>
      <c r="L10" s="118">
        <f t="shared" ref="L10" si="85">+L70</f>
        <v>18924665.447015747</v>
      </c>
      <c r="M10" s="45">
        <f t="shared" si="4"/>
        <v>0.13291685430543013</v>
      </c>
      <c r="N10" s="47"/>
      <c r="O10" s="58">
        <f t="shared" ref="O10:O12" si="86">AI10+BC10+BW10+CQ10+DK10+EE10</f>
        <v>156</v>
      </c>
      <c r="P10" s="58">
        <f t="shared" ref="P10:P12" si="87">AJ10+BD10+BX10+CR10+DL10+EF10</f>
        <v>356</v>
      </c>
      <c r="Q10" s="58">
        <f t="shared" ref="Q10:Q12" si="88">AK10+BE10+BY10+CS10+DM10+EG10</f>
        <v>28</v>
      </c>
      <c r="R10" s="136">
        <f t="shared" si="6"/>
        <v>-128</v>
      </c>
      <c r="S10" s="45">
        <f t="shared" si="7"/>
        <v>-0.82051282051282048</v>
      </c>
      <c r="T10" s="136">
        <f t="shared" si="8"/>
        <v>-328</v>
      </c>
      <c r="U10" s="45">
        <f t="shared" si="9"/>
        <v>-0.9213483146067416</v>
      </c>
      <c r="V10" s="114">
        <f t="shared" ref="V10" si="89">+V70</f>
        <v>194.91279069767444</v>
      </c>
      <c r="W10" s="45">
        <f t="shared" si="10"/>
        <v>0.14365398956002981</v>
      </c>
      <c r="Y10" s="117">
        <f>+Y70</f>
        <v>15651301</v>
      </c>
      <c r="Z10" s="117">
        <f t="shared" ref="Z10:AA10" si="90">+Z70</f>
        <v>27354155</v>
      </c>
      <c r="AA10" s="117">
        <f t="shared" si="90"/>
        <v>2297601</v>
      </c>
      <c r="AB10" s="121">
        <f t="shared" si="12"/>
        <v>-13353700</v>
      </c>
      <c r="AC10" s="45">
        <f t="shared" si="13"/>
        <v>-0.85320063808114099</v>
      </c>
      <c r="AD10" s="121">
        <f t="shared" si="14"/>
        <v>-25056554</v>
      </c>
      <c r="AE10" s="45">
        <f t="shared" si="15"/>
        <v>-0.9160054112437398</v>
      </c>
      <c r="AF10" s="118">
        <f t="shared" ref="AF10" si="91">+AF70</f>
        <v>18595241.028411094</v>
      </c>
      <c r="AG10" s="45">
        <f t="shared" si="16"/>
        <v>0.12355854901205994</v>
      </c>
      <c r="AI10" s="58">
        <f>+AI70</f>
        <v>141</v>
      </c>
      <c r="AJ10" s="58">
        <f t="shared" ref="AJ10:AK10" si="92">+AJ70</f>
        <v>343</v>
      </c>
      <c r="AK10" s="58">
        <f t="shared" si="92"/>
        <v>26</v>
      </c>
      <c r="AL10" s="136">
        <f t="shared" si="18"/>
        <v>-115</v>
      </c>
      <c r="AM10" s="45">
        <f t="shared" si="19"/>
        <v>-0.81560283687943258</v>
      </c>
      <c r="AN10" s="136">
        <f t="shared" si="20"/>
        <v>-317</v>
      </c>
      <c r="AO10" s="45">
        <f t="shared" si="21"/>
        <v>-0.92419825072886297</v>
      </c>
      <c r="AP10" s="114">
        <f t="shared" ref="AP10" si="93">+AP70</f>
        <v>145</v>
      </c>
      <c r="AQ10" s="45">
        <f t="shared" si="22"/>
        <v>0.1793103448275862</v>
      </c>
      <c r="AS10" s="117">
        <f>+AS70</f>
        <v>3168090</v>
      </c>
      <c r="AT10" s="117">
        <f t="shared" ref="AT10:AU10" si="94">+AT70</f>
        <v>0</v>
      </c>
      <c r="AU10" s="117">
        <f t="shared" si="94"/>
        <v>211206</v>
      </c>
      <c r="AV10" s="121">
        <f t="shared" si="24"/>
        <v>-2956884</v>
      </c>
      <c r="AW10" s="45">
        <f t="shared" si="25"/>
        <v>-0.93333333333333335</v>
      </c>
      <c r="AX10" s="121">
        <f t="shared" si="26"/>
        <v>211206</v>
      </c>
      <c r="AY10" s="45" t="str">
        <f t="shared" si="27"/>
        <v>N.A</v>
      </c>
      <c r="AZ10" s="118">
        <f t="shared" ref="AZ10" si="95">+AZ70</f>
        <v>0</v>
      </c>
      <c r="BA10" s="45">
        <f t="shared" si="28"/>
        <v>0</v>
      </c>
      <c r="BC10" s="58">
        <f>+BC70</f>
        <v>15</v>
      </c>
      <c r="BD10" s="58">
        <f t="shared" ref="BD10:BE10" si="96">+BD70</f>
        <v>0</v>
      </c>
      <c r="BE10" s="58">
        <f t="shared" si="96"/>
        <v>1</v>
      </c>
      <c r="BF10" s="136">
        <f t="shared" si="30"/>
        <v>-14</v>
      </c>
      <c r="BG10" s="45">
        <f t="shared" si="31"/>
        <v>-0.93333333333333335</v>
      </c>
      <c r="BH10" s="136">
        <f t="shared" si="32"/>
        <v>1</v>
      </c>
      <c r="BI10" s="45" t="str">
        <f t="shared" si="33"/>
        <v>N.A</v>
      </c>
      <c r="BJ10" s="114">
        <f t="shared" ref="BJ10" si="97">+BJ70</f>
        <v>0</v>
      </c>
      <c r="BK10" s="45">
        <f t="shared" si="34"/>
        <v>0</v>
      </c>
      <c r="BM10" s="117">
        <f>+BM70</f>
        <v>0</v>
      </c>
      <c r="BN10" s="117">
        <f t="shared" ref="BN10:BO10" si="98">+BN70</f>
        <v>0</v>
      </c>
      <c r="BO10" s="117">
        <f t="shared" si="98"/>
        <v>0</v>
      </c>
      <c r="BP10" s="121">
        <f t="shared" si="36"/>
        <v>0</v>
      </c>
      <c r="BQ10" s="45" t="str">
        <f t="shared" si="37"/>
        <v>N.A</v>
      </c>
      <c r="BR10" s="121">
        <f t="shared" si="38"/>
        <v>0</v>
      </c>
      <c r="BS10" s="45" t="str">
        <f t="shared" si="39"/>
        <v>N.A</v>
      </c>
      <c r="BT10" s="118">
        <f t="shared" ref="BT10" si="99">+BT70</f>
        <v>0</v>
      </c>
      <c r="BU10" s="45">
        <f t="shared" si="40"/>
        <v>0</v>
      </c>
      <c r="BW10" s="58">
        <f>+BW70</f>
        <v>0</v>
      </c>
      <c r="BX10" s="58">
        <f t="shared" ref="BX10:BY10" si="100">+BX70</f>
        <v>0</v>
      </c>
      <c r="BY10" s="58">
        <f t="shared" si="100"/>
        <v>0</v>
      </c>
      <c r="BZ10" s="136">
        <f t="shared" si="42"/>
        <v>0</v>
      </c>
      <c r="CA10" s="45" t="str">
        <f t="shared" si="43"/>
        <v>N.A</v>
      </c>
      <c r="CB10" s="136">
        <f t="shared" si="44"/>
        <v>0</v>
      </c>
      <c r="CC10" s="45" t="str">
        <f t="shared" si="45"/>
        <v>N.A</v>
      </c>
      <c r="CD10" s="114">
        <f t="shared" ref="CD10" si="101">+CD70</f>
        <v>0</v>
      </c>
      <c r="CE10" s="45">
        <f t="shared" si="46"/>
        <v>0</v>
      </c>
      <c r="CG10" s="117">
        <f>+CG70</f>
        <v>0</v>
      </c>
      <c r="CH10" s="117">
        <f t="shared" ref="CH10:CI10" si="102">+CH70</f>
        <v>85800</v>
      </c>
      <c r="CI10" s="117">
        <f t="shared" si="102"/>
        <v>6600</v>
      </c>
      <c r="CJ10" s="121">
        <f t="shared" si="48"/>
        <v>6600</v>
      </c>
      <c r="CK10" s="45" t="str">
        <f t="shared" si="49"/>
        <v>N.A</v>
      </c>
      <c r="CL10" s="121">
        <f t="shared" si="50"/>
        <v>-79200</v>
      </c>
      <c r="CM10" s="45">
        <f t="shared" si="51"/>
        <v>-0.92307692307692313</v>
      </c>
      <c r="CN10" s="118">
        <f t="shared" ref="CN10" si="103">+CN70</f>
        <v>329424.41860465117</v>
      </c>
      <c r="CO10" s="45">
        <f t="shared" si="52"/>
        <v>2.0034944670937683E-2</v>
      </c>
      <c r="CQ10" s="58">
        <f>+CQ70</f>
        <v>0</v>
      </c>
      <c r="CR10" s="58">
        <f t="shared" ref="CR10:CS10" si="104">+CR70</f>
        <v>13</v>
      </c>
      <c r="CS10" s="58">
        <f t="shared" si="104"/>
        <v>1</v>
      </c>
      <c r="CT10" s="136">
        <f t="shared" si="54"/>
        <v>1</v>
      </c>
      <c r="CU10" s="45" t="str">
        <f t="shared" si="55"/>
        <v>N.A</v>
      </c>
      <c r="CV10" s="136">
        <f t="shared" si="56"/>
        <v>-12</v>
      </c>
      <c r="CW10" s="45">
        <f t="shared" si="57"/>
        <v>-0.92307692307692313</v>
      </c>
      <c r="CX10" s="114">
        <f t="shared" ref="CX10" si="105">+CX70</f>
        <v>49.912790697674424</v>
      </c>
      <c r="CY10" s="45">
        <f t="shared" si="58"/>
        <v>2.0034944670937679E-2</v>
      </c>
      <c r="DA10" s="117">
        <f>+DA70</f>
        <v>0</v>
      </c>
      <c r="DB10" s="117">
        <f t="shared" ref="DB10:DC10" si="106">+DB70</f>
        <v>0</v>
      </c>
      <c r="DC10" s="117">
        <f t="shared" si="106"/>
        <v>0</v>
      </c>
      <c r="DD10" s="121">
        <f t="shared" si="60"/>
        <v>0</v>
      </c>
      <c r="DE10" s="45" t="str">
        <f t="shared" si="61"/>
        <v>N.A</v>
      </c>
      <c r="DF10" s="121">
        <f t="shared" si="62"/>
        <v>0</v>
      </c>
      <c r="DG10" s="45" t="str">
        <f t="shared" si="63"/>
        <v>N.A</v>
      </c>
      <c r="DH10" s="118">
        <f t="shared" ref="DH10" si="107">+DH70</f>
        <v>0</v>
      </c>
      <c r="DI10" s="45">
        <f t="shared" si="64"/>
        <v>0</v>
      </c>
      <c r="DJ10" s="47"/>
      <c r="DK10" s="58">
        <f>+DK70</f>
        <v>0</v>
      </c>
      <c r="DL10" s="58">
        <f>+DL70</f>
        <v>0</v>
      </c>
      <c r="DM10" s="58">
        <f>+DM70</f>
        <v>0</v>
      </c>
      <c r="DN10" s="136">
        <f t="shared" si="66"/>
        <v>0</v>
      </c>
      <c r="DO10" s="45" t="str">
        <f t="shared" si="67"/>
        <v>N.A</v>
      </c>
      <c r="DP10" s="136">
        <f t="shared" si="68"/>
        <v>0</v>
      </c>
      <c r="DQ10" s="45" t="str">
        <f t="shared" si="69"/>
        <v>N.A</v>
      </c>
      <c r="DR10" s="114">
        <f t="shared" ref="DR10" si="108">+DR70</f>
        <v>0</v>
      </c>
      <c r="DS10" s="45">
        <f t="shared" si="70"/>
        <v>0</v>
      </c>
      <c r="DU10" s="117">
        <f>+DU70</f>
        <v>0</v>
      </c>
      <c r="DV10" s="117">
        <f t="shared" ref="DV10:DW10" si="109">+DV70</f>
        <v>0</v>
      </c>
      <c r="DW10" s="117">
        <f t="shared" si="109"/>
        <v>0</v>
      </c>
      <c r="DX10" s="121">
        <f t="shared" si="72"/>
        <v>0</v>
      </c>
      <c r="DY10" s="45" t="str">
        <f t="shared" si="73"/>
        <v>N.A</v>
      </c>
      <c r="DZ10" s="121">
        <f t="shared" si="74"/>
        <v>0</v>
      </c>
      <c r="EA10" s="45" t="str">
        <f t="shared" si="75"/>
        <v>N.A</v>
      </c>
      <c r="EB10" s="118">
        <f t="shared" ref="EB10" si="110">+EB70</f>
        <v>0</v>
      </c>
      <c r="EC10" s="45">
        <f t="shared" si="76"/>
        <v>0</v>
      </c>
      <c r="ED10" s="47"/>
      <c r="EE10" s="58">
        <f>+EE70</f>
        <v>0</v>
      </c>
      <c r="EF10" s="58">
        <f t="shared" ref="EF10:EG10" si="111">+EF70</f>
        <v>0</v>
      </c>
      <c r="EG10" s="58">
        <f t="shared" si="111"/>
        <v>0</v>
      </c>
      <c r="EH10" s="136">
        <f t="shared" si="78"/>
        <v>0</v>
      </c>
      <c r="EI10" s="45" t="str">
        <f t="shared" si="79"/>
        <v>N.A</v>
      </c>
      <c r="EJ10" s="136">
        <f t="shared" si="80"/>
        <v>0</v>
      </c>
      <c r="EK10" s="45" t="str">
        <f t="shared" si="81"/>
        <v>N.A</v>
      </c>
      <c r="EL10" s="114">
        <f t="shared" ref="EL10" si="112">+EL70</f>
        <v>0</v>
      </c>
      <c r="EM10" s="45">
        <f t="shared" si="82"/>
        <v>0</v>
      </c>
    </row>
    <row r="11" spans="2:143" x14ac:dyDescent="0.3">
      <c r="B11" s="157" t="s">
        <v>14</v>
      </c>
      <c r="C11" s="157"/>
      <c r="E11" s="117">
        <f t="shared" ref="E11:E12" si="113">Y11+AS11+BM11+CG11+DA11+DU11</f>
        <v>32991468</v>
      </c>
      <c r="F11" s="117">
        <f t="shared" si="83"/>
        <v>39804412</v>
      </c>
      <c r="G11" s="117">
        <f t="shared" si="84"/>
        <v>3026585</v>
      </c>
      <c r="H11" s="121">
        <f t="shared" si="0"/>
        <v>-29964883</v>
      </c>
      <c r="I11" s="45">
        <f t="shared" si="1"/>
        <v>-0.90826158447996308</v>
      </c>
      <c r="J11" s="121">
        <f t="shared" si="2"/>
        <v>-36777827</v>
      </c>
      <c r="K11" s="45">
        <f t="shared" si="3"/>
        <v>-0.92396357971573606</v>
      </c>
      <c r="L11" s="118">
        <f t="shared" ref="L11" si="114">+L59</f>
        <v>71596683.394513324</v>
      </c>
      <c r="M11" s="45">
        <f t="shared" si="4"/>
        <v>4.2272698350045872E-2</v>
      </c>
      <c r="N11" s="47"/>
      <c r="O11" s="58">
        <f t="shared" si="86"/>
        <v>239</v>
      </c>
      <c r="P11" s="58">
        <f t="shared" si="87"/>
        <v>248</v>
      </c>
      <c r="Q11" s="58">
        <f t="shared" si="88"/>
        <v>23</v>
      </c>
      <c r="R11" s="136">
        <f t="shared" si="6"/>
        <v>-216</v>
      </c>
      <c r="S11" s="45">
        <f t="shared" si="7"/>
        <v>-0.90376569037656906</v>
      </c>
      <c r="T11" s="136">
        <f t="shared" si="8"/>
        <v>-225</v>
      </c>
      <c r="U11" s="45">
        <f t="shared" si="9"/>
        <v>-0.907258064516129</v>
      </c>
      <c r="V11" s="114">
        <f t="shared" ref="V11" si="115">+V59</f>
        <v>467.39825581395348</v>
      </c>
      <c r="W11" s="45">
        <f t="shared" si="10"/>
        <v>4.9208570451223684E-2</v>
      </c>
      <c r="Y11" s="117">
        <f>+Y59</f>
        <v>28767348</v>
      </c>
      <c r="Z11" s="117">
        <f t="shared" ref="Z11:AA11" si="116">+Z59</f>
        <v>16164845</v>
      </c>
      <c r="AA11" s="117">
        <f t="shared" si="116"/>
        <v>1911029</v>
      </c>
      <c r="AB11" s="121">
        <f t="shared" si="12"/>
        <v>-26856319</v>
      </c>
      <c r="AC11" s="45">
        <f t="shared" si="13"/>
        <v>-0.93356951082178308</v>
      </c>
      <c r="AD11" s="121">
        <f t="shared" si="14"/>
        <v>-14253816</v>
      </c>
      <c r="AE11" s="45">
        <f t="shared" si="15"/>
        <v>-0.88177869939365328</v>
      </c>
      <c r="AF11" s="118">
        <f t="shared" ref="AF11" si="117">+AF59</f>
        <v>20661824.048998367</v>
      </c>
      <c r="AG11" s="45">
        <f t="shared" si="16"/>
        <v>9.249081762907771E-2</v>
      </c>
      <c r="AI11" s="58">
        <f>+AI59</f>
        <v>217</v>
      </c>
      <c r="AJ11" s="58">
        <f t="shared" ref="AJ11:AK11" si="118">+AJ59</f>
        <v>141</v>
      </c>
      <c r="AK11" s="58">
        <f t="shared" si="118"/>
        <v>16</v>
      </c>
      <c r="AL11" s="136">
        <f t="shared" si="18"/>
        <v>-201</v>
      </c>
      <c r="AM11" s="45">
        <f t="shared" si="19"/>
        <v>-0.92626728110599077</v>
      </c>
      <c r="AN11" s="136">
        <f t="shared" si="20"/>
        <v>-125</v>
      </c>
      <c r="AO11" s="45">
        <f t="shared" si="21"/>
        <v>-0.88652482269503541</v>
      </c>
      <c r="AP11" s="114">
        <f t="shared" ref="AP11" si="119">+AP59</f>
        <v>160</v>
      </c>
      <c r="AQ11" s="45">
        <f t="shared" si="22"/>
        <v>0.1</v>
      </c>
      <c r="AS11" s="117">
        <f>+AS59</f>
        <v>4224120</v>
      </c>
      <c r="AT11" s="117">
        <f t="shared" ref="AT11:AU11" si="120">+AT59</f>
        <v>4243517</v>
      </c>
      <c r="AU11" s="117">
        <f t="shared" si="120"/>
        <v>211206</v>
      </c>
      <c r="AV11" s="121">
        <f t="shared" si="24"/>
        <v>-4012914</v>
      </c>
      <c r="AW11" s="45">
        <f t="shared" si="25"/>
        <v>-0.95</v>
      </c>
      <c r="AX11" s="121">
        <f t="shared" si="26"/>
        <v>-4032311</v>
      </c>
      <c r="AY11" s="45">
        <f t="shared" si="27"/>
        <v>-0.95022854863077022</v>
      </c>
      <c r="AZ11" s="118">
        <f t="shared" ref="AZ11" si="121">+AZ59</f>
        <v>10137888</v>
      </c>
      <c r="BA11" s="45">
        <f t="shared" si="28"/>
        <v>2.0833333333333332E-2</v>
      </c>
      <c r="BC11" s="58">
        <f>+BC59</f>
        <v>22</v>
      </c>
      <c r="BD11" s="58">
        <f t="shared" ref="BD11:BE11" si="122">+BD59</f>
        <v>20</v>
      </c>
      <c r="BE11" s="58">
        <f t="shared" si="122"/>
        <v>1</v>
      </c>
      <c r="BF11" s="136">
        <f t="shared" si="30"/>
        <v>-21</v>
      </c>
      <c r="BG11" s="45">
        <f t="shared" si="31"/>
        <v>-0.95454545454545459</v>
      </c>
      <c r="BH11" s="136">
        <f t="shared" si="32"/>
        <v>-19</v>
      </c>
      <c r="BI11" s="45">
        <f t="shared" si="33"/>
        <v>-0.95</v>
      </c>
      <c r="BJ11" s="114">
        <f t="shared" ref="BJ11" si="123">+BJ59</f>
        <v>48</v>
      </c>
      <c r="BK11" s="45">
        <f t="shared" si="34"/>
        <v>2.0833333333333332E-2</v>
      </c>
      <c r="BM11" s="117">
        <f>+BM59</f>
        <v>0</v>
      </c>
      <c r="BN11" s="117">
        <f t="shared" ref="BN11:BO11" si="124">+BN59</f>
        <v>19079250</v>
      </c>
      <c r="BO11" s="117">
        <f t="shared" si="124"/>
        <v>877950</v>
      </c>
      <c r="BP11" s="121">
        <f t="shared" si="36"/>
        <v>877950</v>
      </c>
      <c r="BQ11" s="45" t="str">
        <f t="shared" si="37"/>
        <v>N.A</v>
      </c>
      <c r="BR11" s="121">
        <f t="shared" si="38"/>
        <v>-18201300</v>
      </c>
      <c r="BS11" s="45">
        <f t="shared" si="39"/>
        <v>-0.95398404025315464</v>
      </c>
      <c r="BT11" s="118">
        <f t="shared" ref="BT11" si="125">+BT59</f>
        <v>39857142.857142851</v>
      </c>
      <c r="BU11" s="45">
        <f t="shared" si="40"/>
        <v>2.2027419354838713E-2</v>
      </c>
      <c r="BW11" s="58">
        <f>+BW59</f>
        <v>0</v>
      </c>
      <c r="BX11" s="58">
        <f t="shared" ref="BX11:BY11" si="126">+BX59</f>
        <v>39</v>
      </c>
      <c r="BY11" s="58">
        <f t="shared" si="126"/>
        <v>2</v>
      </c>
      <c r="BZ11" s="136">
        <f t="shared" si="42"/>
        <v>2</v>
      </c>
      <c r="CA11" s="45" t="str">
        <f t="shared" si="43"/>
        <v>N.A</v>
      </c>
      <c r="CB11" s="136">
        <f t="shared" si="44"/>
        <v>-37</v>
      </c>
      <c r="CC11" s="45">
        <f t="shared" si="45"/>
        <v>-0.94871794871794868</v>
      </c>
      <c r="CD11" s="114">
        <f t="shared" ref="CD11" si="127">+CD59</f>
        <v>117</v>
      </c>
      <c r="CE11" s="45">
        <f t="shared" si="46"/>
        <v>1.7094017094017096E-2</v>
      </c>
      <c r="CG11" s="117">
        <f>+CG59</f>
        <v>0</v>
      </c>
      <c r="CH11" s="117">
        <f t="shared" ref="CH11:CI11" si="128">+CH59</f>
        <v>316800</v>
      </c>
      <c r="CI11" s="117">
        <f t="shared" si="128"/>
        <v>26400</v>
      </c>
      <c r="CJ11" s="121">
        <f t="shared" si="48"/>
        <v>26400</v>
      </c>
      <c r="CK11" s="45" t="str">
        <f t="shared" si="49"/>
        <v>N.A</v>
      </c>
      <c r="CL11" s="121">
        <f t="shared" si="50"/>
        <v>-290400</v>
      </c>
      <c r="CM11" s="45">
        <f t="shared" si="51"/>
        <v>-0.91666666666666663</v>
      </c>
      <c r="CN11" s="118">
        <f t="shared" ref="CN11" si="129">+CN59</f>
        <v>939828.48837209307</v>
      </c>
      <c r="CO11" s="45">
        <f t="shared" si="52"/>
        <v>2.8090231703582727E-2</v>
      </c>
      <c r="CQ11" s="58">
        <f>+CQ59</f>
        <v>0</v>
      </c>
      <c r="CR11" s="58">
        <f t="shared" ref="CR11:CS11" si="130">+CR59</f>
        <v>48</v>
      </c>
      <c r="CS11" s="58">
        <f t="shared" si="130"/>
        <v>4</v>
      </c>
      <c r="CT11" s="136">
        <f t="shared" si="54"/>
        <v>4</v>
      </c>
      <c r="CU11" s="45" t="str">
        <f t="shared" si="55"/>
        <v>N.A</v>
      </c>
      <c r="CV11" s="136">
        <f t="shared" si="56"/>
        <v>-44</v>
      </c>
      <c r="CW11" s="45">
        <f t="shared" si="57"/>
        <v>-0.91666666666666663</v>
      </c>
      <c r="CX11" s="114">
        <f t="shared" ref="CX11" si="131">+CX59</f>
        <v>142.39825581395351</v>
      </c>
      <c r="CY11" s="45">
        <f t="shared" si="58"/>
        <v>2.8090231703582724E-2</v>
      </c>
      <c r="DA11" s="117">
        <f>+DA59</f>
        <v>0</v>
      </c>
      <c r="DB11" s="117">
        <f t="shared" ref="DB11:DC11" si="132">+DB59</f>
        <v>0</v>
      </c>
      <c r="DC11" s="117">
        <f t="shared" si="132"/>
        <v>0</v>
      </c>
      <c r="DD11" s="121">
        <f t="shared" si="60"/>
        <v>0</v>
      </c>
      <c r="DE11" s="45" t="str">
        <f t="shared" si="61"/>
        <v>N.A</v>
      </c>
      <c r="DF11" s="121">
        <f t="shared" si="62"/>
        <v>0</v>
      </c>
      <c r="DG11" s="45" t="str">
        <f t="shared" si="63"/>
        <v>N.A</v>
      </c>
      <c r="DH11" s="118">
        <f t="shared" ref="DH11" si="133">+DH59</f>
        <v>0</v>
      </c>
      <c r="DI11" s="45">
        <f t="shared" si="64"/>
        <v>0</v>
      </c>
      <c r="DJ11" s="47"/>
      <c r="DK11" s="58">
        <f>+DK59</f>
        <v>0</v>
      </c>
      <c r="DL11" s="58">
        <f t="shared" ref="DL11:DM11" si="134">+DL59</f>
        <v>0</v>
      </c>
      <c r="DM11" s="58">
        <f t="shared" si="134"/>
        <v>0</v>
      </c>
      <c r="DN11" s="136">
        <f t="shared" si="66"/>
        <v>0</v>
      </c>
      <c r="DO11" s="45" t="str">
        <f t="shared" si="67"/>
        <v>N.A</v>
      </c>
      <c r="DP11" s="136">
        <f t="shared" si="68"/>
        <v>0</v>
      </c>
      <c r="DQ11" s="45" t="str">
        <f t="shared" si="69"/>
        <v>N.A</v>
      </c>
      <c r="DR11" s="114">
        <f t="shared" ref="DR11" si="135">+DR59</f>
        <v>0</v>
      </c>
      <c r="DS11" s="45">
        <f t="shared" si="70"/>
        <v>0</v>
      </c>
      <c r="DU11" s="117">
        <f>+DU59</f>
        <v>0</v>
      </c>
      <c r="DV11" s="117">
        <f t="shared" ref="DV11:DW11" si="136">+DV59</f>
        <v>0</v>
      </c>
      <c r="DW11" s="117">
        <f t="shared" si="136"/>
        <v>0</v>
      </c>
      <c r="DX11" s="121">
        <f t="shared" si="72"/>
        <v>0</v>
      </c>
      <c r="DY11" s="45" t="str">
        <f t="shared" si="73"/>
        <v>N.A</v>
      </c>
      <c r="DZ11" s="121">
        <f t="shared" si="74"/>
        <v>0</v>
      </c>
      <c r="EA11" s="45" t="str">
        <f t="shared" si="75"/>
        <v>N.A</v>
      </c>
      <c r="EB11" s="118">
        <f t="shared" ref="EB11" si="137">+EB59</f>
        <v>0</v>
      </c>
      <c r="EC11" s="45">
        <f t="shared" si="76"/>
        <v>0</v>
      </c>
      <c r="ED11" s="47"/>
      <c r="EE11" s="58">
        <f>+EE59</f>
        <v>0</v>
      </c>
      <c r="EF11" s="58">
        <f t="shared" ref="EF11:EG11" si="138">+EF59</f>
        <v>0</v>
      </c>
      <c r="EG11" s="58">
        <f t="shared" si="138"/>
        <v>0</v>
      </c>
      <c r="EH11" s="136">
        <f t="shared" si="78"/>
        <v>0</v>
      </c>
      <c r="EI11" s="45" t="str">
        <f t="shared" si="79"/>
        <v>N.A</v>
      </c>
      <c r="EJ11" s="136">
        <f t="shared" si="80"/>
        <v>0</v>
      </c>
      <c r="EK11" s="45" t="str">
        <f t="shared" si="81"/>
        <v>N.A</v>
      </c>
      <c r="EL11" s="114">
        <f t="shared" ref="EL11" si="139">+EL59</f>
        <v>0</v>
      </c>
      <c r="EM11" s="45">
        <f t="shared" si="82"/>
        <v>0</v>
      </c>
    </row>
    <row r="12" spans="2:143" x14ac:dyDescent="0.3">
      <c r="B12" s="160" t="s">
        <v>80</v>
      </c>
      <c r="C12" s="160"/>
      <c r="E12" s="117">
        <f t="shared" si="113"/>
        <v>24961844</v>
      </c>
      <c r="F12" s="117">
        <f t="shared" si="83"/>
        <v>74504316</v>
      </c>
      <c r="G12" s="117">
        <f t="shared" si="84"/>
        <v>6549712</v>
      </c>
      <c r="H12" s="121">
        <f t="shared" si="0"/>
        <v>-18412132</v>
      </c>
      <c r="I12" s="45">
        <f t="shared" si="1"/>
        <v>-0.73761105149122796</v>
      </c>
      <c r="J12" s="121">
        <f t="shared" si="2"/>
        <v>-67954604</v>
      </c>
      <c r="K12" s="45">
        <f t="shared" si="3"/>
        <v>-0.91208949559378549</v>
      </c>
      <c r="L12" s="118">
        <f t="shared" ref="L12" si="140">+L46</f>
        <v>62604192.773902111</v>
      </c>
      <c r="M12" s="45">
        <f t="shared" si="4"/>
        <v>0.10462097999817013</v>
      </c>
      <c r="N12" s="47"/>
      <c r="O12" s="58">
        <f t="shared" si="86"/>
        <v>218</v>
      </c>
      <c r="P12" s="58">
        <f t="shared" si="87"/>
        <v>354</v>
      </c>
      <c r="Q12" s="58">
        <f t="shared" si="88"/>
        <v>39</v>
      </c>
      <c r="R12" s="136">
        <f t="shared" si="6"/>
        <v>-179</v>
      </c>
      <c r="S12" s="45">
        <f t="shared" si="7"/>
        <v>-0.82110091743119262</v>
      </c>
      <c r="T12" s="136">
        <f t="shared" si="8"/>
        <v>-315</v>
      </c>
      <c r="U12" s="45">
        <f t="shared" si="9"/>
        <v>-0.88983050847457623</v>
      </c>
      <c r="V12" s="114">
        <f t="shared" ref="V12" si="141">+V46</f>
        <v>405.90988372093022</v>
      </c>
      <c r="W12" s="45">
        <f t="shared" si="10"/>
        <v>9.6080439437668752E-2</v>
      </c>
      <c r="Y12" s="117">
        <f>+Y46</f>
        <v>24750638</v>
      </c>
      <c r="Z12" s="117">
        <f t="shared" ref="Z12:AA12" si="142">+Z46</f>
        <v>17627260</v>
      </c>
      <c r="AA12" s="117">
        <f t="shared" si="142"/>
        <v>1752248</v>
      </c>
      <c r="AB12" s="121">
        <f t="shared" si="12"/>
        <v>-22998390</v>
      </c>
      <c r="AC12" s="45">
        <f t="shared" si="13"/>
        <v>-0.92920392597556478</v>
      </c>
      <c r="AD12" s="121">
        <f t="shared" si="14"/>
        <v>-15875012</v>
      </c>
      <c r="AE12" s="45">
        <f t="shared" si="15"/>
        <v>-0.90059442023320702</v>
      </c>
      <c r="AF12" s="118">
        <f t="shared" ref="AF12" si="143">+AF46</f>
        <v>21962244.68420111</v>
      </c>
      <c r="AG12" s="45">
        <f t="shared" si="16"/>
        <v>7.978455869133029E-2</v>
      </c>
      <c r="AI12" s="58">
        <f>+AI46</f>
        <v>217</v>
      </c>
      <c r="AJ12" s="58">
        <f t="shared" ref="AJ12:AK12" si="144">+AJ46</f>
        <v>181</v>
      </c>
      <c r="AK12" s="58">
        <f t="shared" si="144"/>
        <v>19</v>
      </c>
      <c r="AL12" s="136">
        <f t="shared" si="18"/>
        <v>-198</v>
      </c>
      <c r="AM12" s="45">
        <f t="shared" si="19"/>
        <v>-0.9124423963133641</v>
      </c>
      <c r="AN12" s="136">
        <f t="shared" si="20"/>
        <v>-162</v>
      </c>
      <c r="AO12" s="45">
        <f t="shared" si="21"/>
        <v>-0.89502762430939231</v>
      </c>
      <c r="AP12" s="114">
        <f t="shared" ref="AP12" si="145">+AP46</f>
        <v>170</v>
      </c>
      <c r="AQ12" s="45">
        <f t="shared" si="22"/>
        <v>0.11176470588235295</v>
      </c>
      <c r="AS12" s="117">
        <f>+AS46</f>
        <v>211206</v>
      </c>
      <c r="AT12" s="117">
        <f t="shared" ref="AT12:AU12" si="146">+AT46</f>
        <v>211206</v>
      </c>
      <c r="AU12" s="117">
        <f t="shared" si="146"/>
        <v>0</v>
      </c>
      <c r="AV12" s="121">
        <f t="shared" si="24"/>
        <v>-211206</v>
      </c>
      <c r="AW12" s="45">
        <f t="shared" si="25"/>
        <v>-1</v>
      </c>
      <c r="AX12" s="121">
        <f t="shared" si="26"/>
        <v>-211206</v>
      </c>
      <c r="AY12" s="45">
        <f t="shared" si="27"/>
        <v>-1</v>
      </c>
      <c r="AZ12" s="118">
        <f t="shared" ref="AZ12" si="147">+AZ46</f>
        <v>0</v>
      </c>
      <c r="BA12" s="45">
        <f t="shared" si="28"/>
        <v>0</v>
      </c>
      <c r="BC12" s="58">
        <f>+BC46</f>
        <v>1</v>
      </c>
      <c r="BD12" s="58">
        <f t="shared" ref="BD12:BE12" si="148">+BD46</f>
        <v>1</v>
      </c>
      <c r="BE12" s="58">
        <f t="shared" si="148"/>
        <v>0</v>
      </c>
      <c r="BF12" s="136">
        <f t="shared" si="30"/>
        <v>-1</v>
      </c>
      <c r="BG12" s="45">
        <f t="shared" si="31"/>
        <v>-1</v>
      </c>
      <c r="BH12" s="136">
        <f t="shared" si="32"/>
        <v>-1</v>
      </c>
      <c r="BI12" s="45">
        <f t="shared" si="33"/>
        <v>-1</v>
      </c>
      <c r="BJ12" s="114">
        <f t="shared" ref="BJ12" si="149">+BJ46</f>
        <v>0</v>
      </c>
      <c r="BK12" s="45">
        <f t="shared" si="34"/>
        <v>0</v>
      </c>
      <c r="BM12" s="117">
        <f>+BM46</f>
        <v>0</v>
      </c>
      <c r="BN12" s="117">
        <f t="shared" ref="BN12:BO12" si="150">+BN46</f>
        <v>56289650</v>
      </c>
      <c r="BO12" s="117">
        <f t="shared" si="150"/>
        <v>4565700</v>
      </c>
      <c r="BP12" s="121">
        <f t="shared" si="36"/>
        <v>4565700</v>
      </c>
      <c r="BQ12" s="45" t="str">
        <f t="shared" si="37"/>
        <v>N.A</v>
      </c>
      <c r="BR12" s="121">
        <f t="shared" si="38"/>
        <v>-51723950</v>
      </c>
      <c r="BS12" s="45">
        <f t="shared" si="39"/>
        <v>-0.91888917411993143</v>
      </c>
      <c r="BT12" s="118">
        <f t="shared" ref="BT12" si="151">+BT46</f>
        <v>39857142.857142851</v>
      </c>
      <c r="BU12" s="45">
        <f t="shared" si="40"/>
        <v>0.11455161290322582</v>
      </c>
      <c r="BW12" s="58">
        <f>+BW46</f>
        <v>0</v>
      </c>
      <c r="BX12" s="58">
        <f t="shared" ref="BX12:BY12" si="152">+BX46</f>
        <v>115</v>
      </c>
      <c r="BY12" s="58">
        <f t="shared" si="152"/>
        <v>9</v>
      </c>
      <c r="BZ12" s="136">
        <f t="shared" si="42"/>
        <v>9</v>
      </c>
      <c r="CA12" s="45" t="str">
        <f t="shared" si="43"/>
        <v>N.A</v>
      </c>
      <c r="CB12" s="136">
        <f t="shared" si="44"/>
        <v>-106</v>
      </c>
      <c r="CC12" s="45">
        <f t="shared" si="45"/>
        <v>-0.92173913043478262</v>
      </c>
      <c r="CD12" s="114">
        <f t="shared" ref="CD12" si="153">+CD46</f>
        <v>117</v>
      </c>
      <c r="CE12" s="45">
        <f t="shared" si="46"/>
        <v>7.6923076923076927E-2</v>
      </c>
      <c r="CG12" s="117">
        <f>+CG46</f>
        <v>0</v>
      </c>
      <c r="CH12" s="117">
        <f t="shared" ref="CH12:CI12" si="154">+CH46</f>
        <v>376200</v>
      </c>
      <c r="CI12" s="117">
        <f t="shared" si="154"/>
        <v>59400</v>
      </c>
      <c r="CJ12" s="121">
        <f t="shared" si="48"/>
        <v>59400</v>
      </c>
      <c r="CK12" s="45" t="str">
        <f t="shared" si="49"/>
        <v>N.A</v>
      </c>
      <c r="CL12" s="121">
        <f t="shared" si="50"/>
        <v>-316800</v>
      </c>
      <c r="CM12" s="45">
        <f t="shared" si="51"/>
        <v>-0.84210526315789469</v>
      </c>
      <c r="CN12" s="118">
        <f t="shared" ref="CN12" si="155">+CN46</f>
        <v>784805.23255813948</v>
      </c>
      <c r="CO12" s="45">
        <f t="shared" si="52"/>
        <v>7.5687568756875698E-2</v>
      </c>
      <c r="CQ12" s="58">
        <f>+CQ46</f>
        <v>0</v>
      </c>
      <c r="CR12" s="58">
        <f t="shared" ref="CR12:CS12" si="156">+CR46</f>
        <v>57</v>
      </c>
      <c r="CS12" s="58">
        <f t="shared" si="156"/>
        <v>9</v>
      </c>
      <c r="CT12" s="136">
        <f t="shared" si="54"/>
        <v>9</v>
      </c>
      <c r="CU12" s="45" t="str">
        <f t="shared" si="55"/>
        <v>N.A</v>
      </c>
      <c r="CV12" s="136">
        <f t="shared" si="56"/>
        <v>-48</v>
      </c>
      <c r="CW12" s="45">
        <f t="shared" si="57"/>
        <v>-0.84210526315789469</v>
      </c>
      <c r="CX12" s="114">
        <f t="shared" ref="CX12" si="157">+CX46</f>
        <v>118.90988372093022</v>
      </c>
      <c r="CY12" s="45">
        <f t="shared" si="58"/>
        <v>7.5687568756875698E-2</v>
      </c>
      <c r="DA12" s="117">
        <f>+DA46</f>
        <v>0</v>
      </c>
      <c r="DB12" s="117">
        <f t="shared" ref="DB12:DC12" si="158">+DB46</f>
        <v>0</v>
      </c>
      <c r="DC12" s="117">
        <f t="shared" si="158"/>
        <v>172364</v>
      </c>
      <c r="DD12" s="121">
        <f t="shared" si="60"/>
        <v>172364</v>
      </c>
      <c r="DE12" s="45" t="str">
        <f t="shared" si="61"/>
        <v>N.A</v>
      </c>
      <c r="DF12" s="121">
        <f t="shared" si="62"/>
        <v>172364</v>
      </c>
      <c r="DG12" s="45" t="str">
        <f t="shared" si="63"/>
        <v>N.A</v>
      </c>
      <c r="DH12" s="118">
        <f t="shared" ref="DH12" si="159">+DH46</f>
        <v>0</v>
      </c>
      <c r="DI12" s="45">
        <f t="shared" si="64"/>
        <v>0</v>
      </c>
      <c r="DJ12" s="47"/>
      <c r="DK12" s="58">
        <f>+DK46</f>
        <v>0</v>
      </c>
      <c r="DL12" s="58">
        <f t="shared" ref="DL12:DM12" si="160">+DL46</f>
        <v>0</v>
      </c>
      <c r="DM12" s="58">
        <f t="shared" si="160"/>
        <v>2</v>
      </c>
      <c r="DN12" s="136">
        <f t="shared" si="66"/>
        <v>2</v>
      </c>
      <c r="DO12" s="45" t="str">
        <f t="shared" si="67"/>
        <v>N.A</v>
      </c>
      <c r="DP12" s="136">
        <f t="shared" si="68"/>
        <v>2</v>
      </c>
      <c r="DQ12" s="45" t="str">
        <f t="shared" si="69"/>
        <v>N.A</v>
      </c>
      <c r="DR12" s="114">
        <f t="shared" ref="DR12" si="161">+DR46</f>
        <v>0</v>
      </c>
      <c r="DS12" s="45">
        <f t="shared" si="70"/>
        <v>0</v>
      </c>
      <c r="DU12" s="117">
        <f>+DU46</f>
        <v>0</v>
      </c>
      <c r="DV12" s="117">
        <f t="shared" ref="DV12:DW12" si="162">+DV46</f>
        <v>0</v>
      </c>
      <c r="DW12" s="117">
        <f t="shared" si="162"/>
        <v>0</v>
      </c>
      <c r="DX12" s="121">
        <f t="shared" si="72"/>
        <v>0</v>
      </c>
      <c r="DY12" s="45" t="str">
        <f t="shared" si="73"/>
        <v>N.A</v>
      </c>
      <c r="DZ12" s="121">
        <f t="shared" si="74"/>
        <v>0</v>
      </c>
      <c r="EA12" s="45" t="str">
        <f t="shared" si="75"/>
        <v>N.A</v>
      </c>
      <c r="EB12" s="118">
        <f t="shared" ref="EB12" si="163">+EB46</f>
        <v>0</v>
      </c>
      <c r="EC12" s="45">
        <f t="shared" si="76"/>
        <v>0</v>
      </c>
      <c r="ED12" s="47"/>
      <c r="EE12" s="58">
        <f>+EE46</f>
        <v>0</v>
      </c>
      <c r="EF12" s="58">
        <f t="shared" ref="EF12:EG12" si="164">+EF46</f>
        <v>0</v>
      </c>
      <c r="EG12" s="58">
        <f t="shared" si="164"/>
        <v>0</v>
      </c>
      <c r="EH12" s="136">
        <f t="shared" si="78"/>
        <v>0</v>
      </c>
      <c r="EI12" s="45" t="str">
        <f t="shared" si="79"/>
        <v>N.A</v>
      </c>
      <c r="EJ12" s="136">
        <f t="shared" si="80"/>
        <v>0</v>
      </c>
      <c r="EK12" s="45" t="str">
        <f t="shared" si="81"/>
        <v>N.A</v>
      </c>
      <c r="EL12" s="114">
        <f t="shared" ref="EL12" si="165">+EL46</f>
        <v>0</v>
      </c>
      <c r="EM12" s="45">
        <f t="shared" si="82"/>
        <v>0</v>
      </c>
    </row>
    <row r="13" spans="2:143" s="54" customFormat="1" ht="15" x14ac:dyDescent="0.2">
      <c r="B13" s="154" t="s">
        <v>157</v>
      </c>
      <c r="C13" s="154"/>
      <c r="E13" s="119">
        <f>SUM(E9:E12)</f>
        <v>106823255</v>
      </c>
      <c r="F13" s="119">
        <f>SUM(F9:F12)</f>
        <v>182615847</v>
      </c>
      <c r="G13" s="119">
        <f>SUM(G9:G12)</f>
        <v>18388787</v>
      </c>
      <c r="H13" s="122">
        <f t="shared" si="0"/>
        <v>-88434468</v>
      </c>
      <c r="I13" s="55">
        <f t="shared" si="1"/>
        <v>-0.8278578292713511</v>
      </c>
      <c r="J13" s="122">
        <f t="shared" si="2"/>
        <v>-164227060</v>
      </c>
      <c r="K13" s="55">
        <f t="shared" si="3"/>
        <v>-0.89930344325484524</v>
      </c>
      <c r="L13" s="119">
        <f>SUM(L9:L12)</f>
        <v>220172058.58828914</v>
      </c>
      <c r="M13" s="55">
        <f t="shared" si="4"/>
        <v>8.3520075698552299E-2</v>
      </c>
      <c r="N13" s="56"/>
      <c r="O13" s="53">
        <f>SUM(O9:O12)</f>
        <v>873</v>
      </c>
      <c r="P13" s="30">
        <f>SUM(P9:P12)</f>
        <v>1251</v>
      </c>
      <c r="Q13" s="57">
        <f>SUM(Q9:Q12)</f>
        <v>134</v>
      </c>
      <c r="R13" s="137">
        <f t="shared" si="6"/>
        <v>-739</v>
      </c>
      <c r="S13" s="55">
        <f t="shared" si="7"/>
        <v>-0.84650630011454753</v>
      </c>
      <c r="T13" s="137">
        <f t="shared" si="8"/>
        <v>-1117</v>
      </c>
      <c r="U13" s="55">
        <f t="shared" si="9"/>
        <v>-0.89288569144684249</v>
      </c>
      <c r="V13" s="115">
        <f>SUM(V9:V12)</f>
        <v>1558</v>
      </c>
      <c r="W13" s="55">
        <f t="shared" si="10"/>
        <v>8.6007702182284984E-2</v>
      </c>
      <c r="Y13" s="119">
        <f>SUM(Y9:Y12)</f>
        <v>98797427</v>
      </c>
      <c r="Z13" s="119">
        <f>SUM(Z9:Z12)</f>
        <v>79232306</v>
      </c>
      <c r="AA13" s="119">
        <f>SUM(AA9:AA12)</f>
        <v>8206923</v>
      </c>
      <c r="AB13" s="122">
        <f t="shared" si="12"/>
        <v>-90590504</v>
      </c>
      <c r="AC13" s="55">
        <f t="shared" si="13"/>
        <v>-0.91693181442873006</v>
      </c>
      <c r="AD13" s="122">
        <f t="shared" si="14"/>
        <v>-71025383</v>
      </c>
      <c r="AE13" s="55">
        <f t="shared" si="15"/>
        <v>-0.89641948575875097</v>
      </c>
      <c r="AF13" s="119">
        <f>SUM(AF9:AF12)</f>
        <v>82489964.588289142</v>
      </c>
      <c r="AG13" s="55">
        <f t="shared" si="16"/>
        <v>9.9489956638496524E-2</v>
      </c>
      <c r="AH13" s="56"/>
      <c r="AI13" s="53">
        <f>SUM(AI9:AI12)</f>
        <v>833</v>
      </c>
      <c r="AJ13" s="30">
        <f>SUM(AJ9:AJ12)</f>
        <v>849</v>
      </c>
      <c r="AK13" s="57">
        <f>SUM(AK9:AK12)</f>
        <v>84</v>
      </c>
      <c r="AL13" s="137">
        <f t="shared" si="18"/>
        <v>-749</v>
      </c>
      <c r="AM13" s="55">
        <f t="shared" si="19"/>
        <v>-0.89915966386554624</v>
      </c>
      <c r="AN13" s="137">
        <f t="shared" si="20"/>
        <v>-765</v>
      </c>
      <c r="AO13" s="55">
        <f t="shared" si="21"/>
        <v>-0.90106007067137805</v>
      </c>
      <c r="AP13" s="115">
        <f>SUM(AP9:AP12)</f>
        <v>640</v>
      </c>
      <c r="AQ13" s="55">
        <f t="shared" si="22"/>
        <v>0.13125000000000001</v>
      </c>
      <c r="AR13" s="56"/>
      <c r="AS13" s="119">
        <f>SUM(AS9:AS12)</f>
        <v>8025828</v>
      </c>
      <c r="AT13" s="119">
        <f>SUM(AT9:AT12)</f>
        <v>5088341</v>
      </c>
      <c r="AU13" s="119">
        <f>SUM(AU9:AU12)</f>
        <v>422412</v>
      </c>
      <c r="AV13" s="122">
        <f t="shared" si="24"/>
        <v>-7603416</v>
      </c>
      <c r="AW13" s="55">
        <f t="shared" si="25"/>
        <v>-0.94736842105263153</v>
      </c>
      <c r="AX13" s="122">
        <f t="shared" si="26"/>
        <v>-4665929</v>
      </c>
      <c r="AY13" s="55">
        <f t="shared" si="27"/>
        <v>-0.91698433733116547</v>
      </c>
      <c r="AZ13" s="119">
        <f>SUM(AZ9:AZ12)</f>
        <v>10349094</v>
      </c>
      <c r="BA13" s="55">
        <f t="shared" si="28"/>
        <v>4.0816326530612242E-2</v>
      </c>
      <c r="BB13" s="56"/>
      <c r="BC13" s="53">
        <f>SUM(BC9:BC12)</f>
        <v>40</v>
      </c>
      <c r="BD13" s="30">
        <f>SUM(BD9:BD12)</f>
        <v>24</v>
      </c>
      <c r="BE13" s="57">
        <f>SUM(BE9:BE12)</f>
        <v>2</v>
      </c>
      <c r="BF13" s="137">
        <f t="shared" si="30"/>
        <v>-38</v>
      </c>
      <c r="BG13" s="55">
        <f t="shared" si="31"/>
        <v>-0.95</v>
      </c>
      <c r="BH13" s="137">
        <f t="shared" si="32"/>
        <v>-22</v>
      </c>
      <c r="BI13" s="55">
        <f t="shared" si="33"/>
        <v>-0.91666666666666663</v>
      </c>
      <c r="BJ13" s="115">
        <f>SUM(BJ9:BJ12)</f>
        <v>49</v>
      </c>
      <c r="BK13" s="55">
        <f t="shared" si="34"/>
        <v>4.0816326530612242E-2</v>
      </c>
      <c r="BL13" s="56"/>
      <c r="BM13" s="119">
        <f>SUM(BM9:BM12)</f>
        <v>0</v>
      </c>
      <c r="BN13" s="119">
        <f>SUM(BN9:BN12)</f>
        <v>97094000</v>
      </c>
      <c r="BO13" s="119">
        <f>SUM(BO9:BO12)</f>
        <v>9293250</v>
      </c>
      <c r="BP13" s="122">
        <f t="shared" si="36"/>
        <v>9293250</v>
      </c>
      <c r="BQ13" s="55" t="str">
        <f t="shared" si="37"/>
        <v>N.A</v>
      </c>
      <c r="BR13" s="122">
        <f t="shared" si="38"/>
        <v>-87800750</v>
      </c>
      <c r="BS13" s="55">
        <f t="shared" si="39"/>
        <v>-0.90428605269120643</v>
      </c>
      <c r="BT13" s="119">
        <f>SUM(BT9:BT12)</f>
        <v>123999999.99999999</v>
      </c>
      <c r="BU13" s="55">
        <f t="shared" si="40"/>
        <v>7.4945564516129035E-2</v>
      </c>
      <c r="BV13" s="56"/>
      <c r="BW13" s="53">
        <f>SUM(BW9:BW12)</f>
        <v>0</v>
      </c>
      <c r="BX13" s="30">
        <f>SUM(BX9:BX12)</f>
        <v>196</v>
      </c>
      <c r="BY13" s="57">
        <f>SUM(BY9:BY12)</f>
        <v>19</v>
      </c>
      <c r="BZ13" s="137">
        <f t="shared" si="42"/>
        <v>19</v>
      </c>
      <c r="CA13" s="55" t="str">
        <f t="shared" si="43"/>
        <v>N.A</v>
      </c>
      <c r="CB13" s="137">
        <f t="shared" si="44"/>
        <v>-177</v>
      </c>
      <c r="CC13" s="55">
        <f t="shared" si="45"/>
        <v>-0.90306122448979587</v>
      </c>
      <c r="CD13" s="115">
        <f>SUM(CD9:CD12)</f>
        <v>364</v>
      </c>
      <c r="CE13" s="55">
        <f t="shared" si="46"/>
        <v>5.21978021978022E-2</v>
      </c>
      <c r="CF13" s="56"/>
      <c r="CG13" s="119">
        <f>SUM(CG9:CG12)</f>
        <v>0</v>
      </c>
      <c r="CH13" s="119">
        <f>SUM(CH9:CH12)</f>
        <v>1201200</v>
      </c>
      <c r="CI13" s="119">
        <f>SUM(CI9:CI12)</f>
        <v>171600</v>
      </c>
      <c r="CJ13" s="122">
        <f t="shared" si="48"/>
        <v>171600</v>
      </c>
      <c r="CK13" s="55" t="str">
        <f t="shared" si="49"/>
        <v>N.A</v>
      </c>
      <c r="CL13" s="122">
        <f t="shared" si="50"/>
        <v>-1029600</v>
      </c>
      <c r="CM13" s="55">
        <f t="shared" si="51"/>
        <v>-0.8571428571428571</v>
      </c>
      <c r="CN13" s="119">
        <f>SUM(CN9:CN12)</f>
        <v>3333000</v>
      </c>
      <c r="CO13" s="55">
        <f t="shared" si="52"/>
        <v>5.1485148514851482E-2</v>
      </c>
      <c r="CP13" s="56"/>
      <c r="CQ13" s="53">
        <f>SUM(CQ9:CQ12)</f>
        <v>0</v>
      </c>
      <c r="CR13" s="30">
        <f>SUM(CR9:CR12)</f>
        <v>182</v>
      </c>
      <c r="CS13" s="57">
        <f>SUM(CS9:CS12)</f>
        <v>26</v>
      </c>
      <c r="CT13" s="137">
        <f t="shared" si="54"/>
        <v>26</v>
      </c>
      <c r="CU13" s="55" t="str">
        <f t="shared" si="55"/>
        <v>N.A</v>
      </c>
      <c r="CV13" s="137">
        <f t="shared" si="56"/>
        <v>-156</v>
      </c>
      <c r="CW13" s="55">
        <f t="shared" si="57"/>
        <v>-0.8571428571428571</v>
      </c>
      <c r="CX13" s="115">
        <f>SUM(CX9:CX12)</f>
        <v>505</v>
      </c>
      <c r="CY13" s="55">
        <f t="shared" si="58"/>
        <v>5.1485148514851482E-2</v>
      </c>
      <c r="DA13" s="119">
        <f>SUM(DA9:DA12)</f>
        <v>0</v>
      </c>
      <c r="DB13" s="119">
        <f>SUM(DB9:DB12)</f>
        <v>0</v>
      </c>
      <c r="DC13" s="119">
        <f>SUM(DC9:DC12)</f>
        <v>294602</v>
      </c>
      <c r="DD13" s="122">
        <f t="shared" ref="DD13" si="166">+DC13-DA13</f>
        <v>294602</v>
      </c>
      <c r="DE13" s="55" t="str">
        <f t="shared" ref="DE13" si="167">IFERROR((DC13-DA13)/DA13,"N.A")</f>
        <v>N.A</v>
      </c>
      <c r="DF13" s="122">
        <f t="shared" ref="DF13" si="168">+DC13-DB13</f>
        <v>294602</v>
      </c>
      <c r="DG13" s="55" t="str">
        <f t="shared" si="63"/>
        <v>N.A</v>
      </c>
      <c r="DH13" s="119">
        <f>SUM(DH9:DH12)</f>
        <v>0</v>
      </c>
      <c r="DI13" s="55">
        <f t="shared" si="64"/>
        <v>0</v>
      </c>
      <c r="DJ13" s="56"/>
      <c r="DK13" s="53">
        <f>SUM(DK9:DK12)</f>
        <v>0</v>
      </c>
      <c r="DL13" s="30">
        <f>SUM(DL9:DL12)</f>
        <v>0</v>
      </c>
      <c r="DM13" s="57">
        <f>SUM(DM9:DM12)</f>
        <v>3</v>
      </c>
      <c r="DN13" s="137">
        <f t="shared" si="66"/>
        <v>3</v>
      </c>
      <c r="DO13" s="55" t="str">
        <f t="shared" si="67"/>
        <v>N.A</v>
      </c>
      <c r="DP13" s="137">
        <f t="shared" si="68"/>
        <v>3</v>
      </c>
      <c r="DQ13" s="55" t="str">
        <f t="shared" si="69"/>
        <v>N.A</v>
      </c>
      <c r="DR13" s="115">
        <f>SUM(DR9:DR12)</f>
        <v>0</v>
      </c>
      <c r="DS13" s="55">
        <f t="shared" si="70"/>
        <v>0</v>
      </c>
      <c r="DU13" s="119">
        <f>SUM(DU9:DU12)</f>
        <v>0</v>
      </c>
      <c r="DV13" s="119">
        <f>SUM(DV9:DV12)</f>
        <v>0</v>
      </c>
      <c r="DW13" s="119">
        <f>SUM(DW9:DW12)</f>
        <v>0</v>
      </c>
      <c r="DX13" s="122">
        <f t="shared" si="72"/>
        <v>0</v>
      </c>
      <c r="DY13" s="55" t="str">
        <f t="shared" si="73"/>
        <v>N.A</v>
      </c>
      <c r="DZ13" s="122">
        <f t="shared" si="74"/>
        <v>0</v>
      </c>
      <c r="EA13" s="55" t="str">
        <f t="shared" si="75"/>
        <v>N.A</v>
      </c>
      <c r="EB13" s="119">
        <f>SUM(EB9:EB12)</f>
        <v>0</v>
      </c>
      <c r="EC13" s="55">
        <f t="shared" si="76"/>
        <v>0</v>
      </c>
      <c r="ED13" s="56"/>
      <c r="EE13" s="53">
        <f>SUM(EE9:EE12)</f>
        <v>0</v>
      </c>
      <c r="EF13" s="30">
        <f>SUM(EF9:EF12)</f>
        <v>0</v>
      </c>
      <c r="EG13" s="57">
        <f>SUM(EG9:EG12)</f>
        <v>0</v>
      </c>
      <c r="EH13" s="137">
        <f t="shared" si="78"/>
        <v>0</v>
      </c>
      <c r="EI13" s="55" t="str">
        <f t="shared" si="79"/>
        <v>N.A</v>
      </c>
      <c r="EJ13" s="137">
        <f t="shared" si="80"/>
        <v>0</v>
      </c>
      <c r="EK13" s="55" t="str">
        <f t="shared" si="81"/>
        <v>N.A</v>
      </c>
      <c r="EL13" s="115">
        <f>SUM(EL9:EL12)</f>
        <v>0</v>
      </c>
      <c r="EM13" s="55">
        <f t="shared" si="82"/>
        <v>0</v>
      </c>
    </row>
    <row r="14" spans="2:143" x14ac:dyDescent="0.25">
      <c r="C14" s="31"/>
      <c r="E14" s="85"/>
      <c r="F14" s="86"/>
      <c r="G14" s="87"/>
      <c r="H14" s="87"/>
      <c r="I14" s="46"/>
      <c r="J14" s="87"/>
      <c r="K14" s="46"/>
      <c r="L14" s="87"/>
      <c r="M14" s="46"/>
      <c r="N14" s="47"/>
      <c r="O14" s="47"/>
      <c r="P14" s="47"/>
      <c r="Q14" s="47"/>
      <c r="R14" s="47"/>
      <c r="S14" s="46"/>
      <c r="T14" s="47"/>
      <c r="U14" s="46"/>
      <c r="V14" s="47"/>
      <c r="W14" s="46"/>
      <c r="Y14" s="85"/>
      <c r="Z14" s="86"/>
      <c r="AS14" s="85"/>
      <c r="AT14" s="86"/>
      <c r="BM14" s="85"/>
      <c r="BN14" s="86"/>
      <c r="CG14" s="85"/>
      <c r="CH14" s="86"/>
      <c r="DA14" s="85"/>
      <c r="DB14" s="86"/>
      <c r="DC14" s="87"/>
      <c r="DD14" s="87"/>
      <c r="DE14" s="46"/>
      <c r="DF14" s="87"/>
      <c r="DG14" s="46"/>
      <c r="DH14" s="87"/>
      <c r="DI14" s="46"/>
      <c r="DJ14" s="47"/>
      <c r="DK14" s="47"/>
      <c r="DL14" s="47"/>
      <c r="DM14" s="47"/>
      <c r="DN14" s="47"/>
      <c r="DO14" s="46"/>
      <c r="DP14" s="47"/>
      <c r="DQ14" s="46"/>
      <c r="DR14" s="47"/>
      <c r="DS14" s="46"/>
      <c r="DU14" s="85"/>
      <c r="DV14" s="86"/>
      <c r="DW14" s="87"/>
      <c r="DX14" s="87"/>
      <c r="DY14" s="46"/>
      <c r="DZ14" s="87"/>
      <c r="EA14" s="46"/>
      <c r="EB14" s="87"/>
      <c r="EC14" s="46"/>
      <c r="ED14" s="47"/>
      <c r="EE14" s="47"/>
      <c r="EF14" s="47"/>
      <c r="EG14" s="47"/>
      <c r="EH14" s="47"/>
      <c r="EI14" s="46"/>
      <c r="EJ14" s="47"/>
      <c r="EK14" s="46"/>
      <c r="EL14" s="47"/>
      <c r="EM14" s="46"/>
    </row>
    <row r="15" spans="2:143" s="33" customFormat="1" ht="30" x14ac:dyDescent="0.25">
      <c r="B15" s="32" t="s">
        <v>5</v>
      </c>
      <c r="C15" s="32" t="s">
        <v>232</v>
      </c>
      <c r="E15" s="94">
        <f>+$Y$8</f>
        <v>43252</v>
      </c>
      <c r="F15" s="94">
        <f>+$Z$8</f>
        <v>43586</v>
      </c>
      <c r="G15" s="94">
        <f>+$AA$8</f>
        <v>43617</v>
      </c>
      <c r="H15" s="88" t="str">
        <f>+$AB$8</f>
        <v>Var. jun-19 vs jun-18</v>
      </c>
      <c r="I15" s="74" t="str">
        <f>+$AC$8</f>
        <v>%</v>
      </c>
      <c r="J15" s="88" t="str">
        <f>+$AD$8</f>
        <v>Var. jun-19 vs may-19</v>
      </c>
      <c r="K15" s="74" t="str">
        <f>+$AE$8</f>
        <v>%</v>
      </c>
      <c r="L15" s="88" t="str">
        <f>+$AF$8</f>
        <v>Ppto</v>
      </c>
      <c r="M15" s="74" t="str">
        <f>+$AG$8</f>
        <v>% Cump.</v>
      </c>
      <c r="N15" s="47"/>
      <c r="O15" s="34">
        <f>+$Y$8</f>
        <v>43252</v>
      </c>
      <c r="P15" s="34">
        <f>+$Z$8</f>
        <v>43586</v>
      </c>
      <c r="Q15" s="34">
        <f>+$AA$8</f>
        <v>43617</v>
      </c>
      <c r="R15" s="34" t="str">
        <f>+$AB$8</f>
        <v>Var. jun-19 vs jun-18</v>
      </c>
      <c r="S15" s="74" t="str">
        <f>+$AC$8</f>
        <v>%</v>
      </c>
      <c r="T15" s="34" t="str">
        <f>+$AD$8</f>
        <v>Var. jun-19 vs may-19</v>
      </c>
      <c r="U15" s="74" t="str">
        <f>+$AE$8</f>
        <v>%</v>
      </c>
      <c r="V15" s="34" t="str">
        <f>+$AF$8</f>
        <v>Ppto</v>
      </c>
      <c r="W15" s="74" t="str">
        <f>+$AG$8</f>
        <v>% Cump.</v>
      </c>
      <c r="Y15" s="94">
        <f>+$Y$8</f>
        <v>43252</v>
      </c>
      <c r="Z15" s="94">
        <f>+$Z$8</f>
        <v>43586</v>
      </c>
      <c r="AA15" s="94">
        <f>+$AA$8</f>
        <v>43617</v>
      </c>
      <c r="AB15" s="88" t="str">
        <f>+$AB$8</f>
        <v>Var. jun-19 vs jun-18</v>
      </c>
      <c r="AC15" s="74" t="str">
        <f>+$AC$8</f>
        <v>%</v>
      </c>
      <c r="AD15" s="88" t="str">
        <f>+$AD$8</f>
        <v>Var. jun-19 vs may-19</v>
      </c>
      <c r="AE15" s="74" t="str">
        <f>+$AE$8</f>
        <v>%</v>
      </c>
      <c r="AF15" s="88" t="str">
        <f>+$AF$8</f>
        <v>Ppto</v>
      </c>
      <c r="AG15" s="74" t="str">
        <f>+$AG$8</f>
        <v>% Cump.</v>
      </c>
      <c r="AH15" s="47"/>
      <c r="AI15" s="34">
        <f>+$Y$8</f>
        <v>43252</v>
      </c>
      <c r="AJ15" s="34">
        <f>+$Z$8</f>
        <v>43586</v>
      </c>
      <c r="AK15" s="34">
        <f>+$AA$8</f>
        <v>43617</v>
      </c>
      <c r="AL15" s="34" t="str">
        <f>+$AB$8</f>
        <v>Var. jun-19 vs jun-18</v>
      </c>
      <c r="AM15" s="74" t="str">
        <f>+$AC$8</f>
        <v>%</v>
      </c>
      <c r="AN15" s="34" t="str">
        <f>+$AD$8</f>
        <v>Var. jun-19 vs may-19</v>
      </c>
      <c r="AO15" s="74" t="str">
        <f>+$AE$8</f>
        <v>%</v>
      </c>
      <c r="AP15" s="34" t="str">
        <f>+$AF$8</f>
        <v>Ppto</v>
      </c>
      <c r="AQ15" s="74" t="str">
        <f>+$AG$8</f>
        <v>% Cump.</v>
      </c>
      <c r="AR15" s="47"/>
      <c r="AS15" s="94">
        <f>+$Y$8</f>
        <v>43252</v>
      </c>
      <c r="AT15" s="94">
        <f>+$Z$8</f>
        <v>43586</v>
      </c>
      <c r="AU15" s="94">
        <f>+$AA$8</f>
        <v>43617</v>
      </c>
      <c r="AV15" s="88" t="str">
        <f>+$AB$8</f>
        <v>Var. jun-19 vs jun-18</v>
      </c>
      <c r="AW15" s="74" t="str">
        <f>+$AC$8</f>
        <v>%</v>
      </c>
      <c r="AX15" s="88" t="str">
        <f>+$AD$8</f>
        <v>Var. jun-19 vs may-19</v>
      </c>
      <c r="AY15" s="74" t="str">
        <f>+$AE$8</f>
        <v>%</v>
      </c>
      <c r="AZ15" s="88" t="str">
        <f>+$AF$8</f>
        <v>Ppto</v>
      </c>
      <c r="BA15" s="74" t="str">
        <f>+$AG$8</f>
        <v>% Cump.</v>
      </c>
      <c r="BB15" s="47"/>
      <c r="BC15" s="34">
        <f>+$Y$8</f>
        <v>43252</v>
      </c>
      <c r="BD15" s="34">
        <f>+$Z$8</f>
        <v>43586</v>
      </c>
      <c r="BE15" s="34">
        <f>+$AA$8</f>
        <v>43617</v>
      </c>
      <c r="BF15" s="34" t="str">
        <f>+$AB$8</f>
        <v>Var. jun-19 vs jun-18</v>
      </c>
      <c r="BG15" s="74" t="str">
        <f>+$AC$8</f>
        <v>%</v>
      </c>
      <c r="BH15" s="34" t="str">
        <f>+$AD$8</f>
        <v>Var. jun-19 vs may-19</v>
      </c>
      <c r="BI15" s="74" t="str">
        <f>+$AE$8</f>
        <v>%</v>
      </c>
      <c r="BJ15" s="34" t="str">
        <f>+$AF$8</f>
        <v>Ppto</v>
      </c>
      <c r="BK15" s="74" t="str">
        <f>+$AG$8</f>
        <v>% Cump.</v>
      </c>
      <c r="BL15" s="47"/>
      <c r="BM15" s="94">
        <f>+$Y$8</f>
        <v>43252</v>
      </c>
      <c r="BN15" s="94">
        <f>+$Z$8</f>
        <v>43586</v>
      </c>
      <c r="BO15" s="94">
        <f>+$AA$8</f>
        <v>43617</v>
      </c>
      <c r="BP15" s="88" t="str">
        <f>+$AB$8</f>
        <v>Var. jun-19 vs jun-18</v>
      </c>
      <c r="BQ15" s="74" t="str">
        <f>+$AC$8</f>
        <v>%</v>
      </c>
      <c r="BR15" s="88" t="str">
        <f>+$AD$8</f>
        <v>Var. jun-19 vs may-19</v>
      </c>
      <c r="BS15" s="74" t="str">
        <f>+$AE$8</f>
        <v>%</v>
      </c>
      <c r="BT15" s="88" t="str">
        <f>+$AF$8</f>
        <v>Ppto</v>
      </c>
      <c r="BU15" s="74" t="str">
        <f>+$AG$8</f>
        <v>% Cump.</v>
      </c>
      <c r="BV15" s="47"/>
      <c r="BW15" s="34">
        <f>+$Y$8</f>
        <v>43252</v>
      </c>
      <c r="BX15" s="34">
        <f>+$Z$8</f>
        <v>43586</v>
      </c>
      <c r="BY15" s="34">
        <f>+$AA$8</f>
        <v>43617</v>
      </c>
      <c r="BZ15" s="34" t="str">
        <f>+$AB$8</f>
        <v>Var. jun-19 vs jun-18</v>
      </c>
      <c r="CA15" s="74" t="str">
        <f>+$AC$8</f>
        <v>%</v>
      </c>
      <c r="CB15" s="34" t="str">
        <f>+$AD$8</f>
        <v>Var. jun-19 vs may-19</v>
      </c>
      <c r="CC15" s="74" t="str">
        <f>+$AE$8</f>
        <v>%</v>
      </c>
      <c r="CD15" s="34" t="str">
        <f>+$AF$8</f>
        <v>Ppto</v>
      </c>
      <c r="CE15" s="74" t="str">
        <f>+$AG$8</f>
        <v>% Cump.</v>
      </c>
      <c r="CF15" s="47"/>
      <c r="CG15" s="94">
        <f>+$Y$8</f>
        <v>43252</v>
      </c>
      <c r="CH15" s="94">
        <f>+$Z$8</f>
        <v>43586</v>
      </c>
      <c r="CI15" s="94">
        <f>+$AA$8</f>
        <v>43617</v>
      </c>
      <c r="CJ15" s="88" t="str">
        <f>+$AB$8</f>
        <v>Var. jun-19 vs jun-18</v>
      </c>
      <c r="CK15" s="74" t="str">
        <f>+$AC$8</f>
        <v>%</v>
      </c>
      <c r="CL15" s="88" t="str">
        <f>+$AD$8</f>
        <v>Var. jun-19 vs may-19</v>
      </c>
      <c r="CM15" s="74" t="str">
        <f>+$AE$8</f>
        <v>%</v>
      </c>
      <c r="CN15" s="88" t="str">
        <f>+$AF$8</f>
        <v>Ppto</v>
      </c>
      <c r="CO15" s="74" t="str">
        <f>+$AG$8</f>
        <v>% Cump.</v>
      </c>
      <c r="CP15" s="47"/>
      <c r="CQ15" s="34">
        <f>+$Y$8</f>
        <v>43252</v>
      </c>
      <c r="CR15" s="34">
        <f>+$Z$8</f>
        <v>43586</v>
      </c>
      <c r="CS15" s="34">
        <f>+$AA$8</f>
        <v>43617</v>
      </c>
      <c r="CT15" s="34" t="str">
        <f>+$AB$8</f>
        <v>Var. jun-19 vs jun-18</v>
      </c>
      <c r="CU15" s="74" t="str">
        <f>+$AC$8</f>
        <v>%</v>
      </c>
      <c r="CV15" s="34" t="str">
        <f>+$AD$8</f>
        <v>Var. jun-19 vs may-19</v>
      </c>
      <c r="CW15" s="74" t="str">
        <f>+$AE$8</f>
        <v>%</v>
      </c>
      <c r="CX15" s="34" t="str">
        <f>+$AF$8</f>
        <v>Ppto</v>
      </c>
      <c r="CY15" s="74" t="str">
        <f>+$AG$8</f>
        <v>% Cump.</v>
      </c>
      <c r="DA15" s="94">
        <f>+$Y$8</f>
        <v>43252</v>
      </c>
      <c r="DB15" s="94">
        <f>+$Z$8</f>
        <v>43586</v>
      </c>
      <c r="DC15" s="94">
        <f>+$AA$8</f>
        <v>43617</v>
      </c>
      <c r="DD15" s="88" t="str">
        <f>+$AB$8</f>
        <v>Var. jun-19 vs jun-18</v>
      </c>
      <c r="DE15" s="74" t="str">
        <f>+$AC$8</f>
        <v>%</v>
      </c>
      <c r="DF15" s="88" t="str">
        <f>+$AD$8</f>
        <v>Var. jun-19 vs may-19</v>
      </c>
      <c r="DG15" s="74" t="str">
        <f>+$AE$8</f>
        <v>%</v>
      </c>
      <c r="DH15" s="88" t="str">
        <f>+$AF$8</f>
        <v>Ppto</v>
      </c>
      <c r="DI15" s="74" t="str">
        <f>+$AG$8</f>
        <v>% Cump.</v>
      </c>
      <c r="DJ15" s="47"/>
      <c r="DK15" s="34">
        <f>+$Y$8</f>
        <v>43252</v>
      </c>
      <c r="DL15" s="34">
        <f>+$Z$8</f>
        <v>43586</v>
      </c>
      <c r="DM15" s="34">
        <f>+$AA$8</f>
        <v>43617</v>
      </c>
      <c r="DN15" s="34" t="str">
        <f>+$AB$8</f>
        <v>Var. jun-19 vs jun-18</v>
      </c>
      <c r="DO15" s="74" t="str">
        <f>+$AC$8</f>
        <v>%</v>
      </c>
      <c r="DP15" s="34" t="str">
        <f>+$AD$8</f>
        <v>Var. jun-19 vs may-19</v>
      </c>
      <c r="DQ15" s="74" t="str">
        <f>+$AE$8</f>
        <v>%</v>
      </c>
      <c r="DR15" s="34" t="str">
        <f>+$AF$8</f>
        <v>Ppto</v>
      </c>
      <c r="DS15" s="74" t="str">
        <f>+$AG$8</f>
        <v>% Cump.</v>
      </c>
      <c r="DU15" s="94">
        <f>+$Y$8</f>
        <v>43252</v>
      </c>
      <c r="DV15" s="94">
        <f>+$Z$8</f>
        <v>43586</v>
      </c>
      <c r="DW15" s="94">
        <f>+$AA$8</f>
        <v>43617</v>
      </c>
      <c r="DX15" s="88" t="str">
        <f>+$AB$8</f>
        <v>Var. jun-19 vs jun-18</v>
      </c>
      <c r="DY15" s="74" t="str">
        <f>+$AC$8</f>
        <v>%</v>
      </c>
      <c r="DZ15" s="88" t="str">
        <f>+$AD$8</f>
        <v>Var. jun-19 vs may-19</v>
      </c>
      <c r="EA15" s="74" t="str">
        <f>+$AE$8</f>
        <v>%</v>
      </c>
      <c r="EB15" s="88" t="str">
        <f>+$AF$8</f>
        <v>Ppto</v>
      </c>
      <c r="EC15" s="74" t="str">
        <f>+$AG$8</f>
        <v>% Cump.</v>
      </c>
      <c r="ED15" s="47"/>
      <c r="EE15" s="34">
        <f>+$Y$8</f>
        <v>43252</v>
      </c>
      <c r="EF15" s="34">
        <f>+$Z$8</f>
        <v>43586</v>
      </c>
      <c r="EG15" s="34">
        <f>+$AA$8</f>
        <v>43617</v>
      </c>
      <c r="EH15" s="34" t="str">
        <f>+$AB$8</f>
        <v>Var. jun-19 vs jun-18</v>
      </c>
      <c r="EI15" s="74" t="str">
        <f>+$AC$8</f>
        <v>%</v>
      </c>
      <c r="EJ15" s="34" t="str">
        <f>+$AD$8</f>
        <v>Var. jun-19 vs may-19</v>
      </c>
      <c r="EK15" s="74" t="str">
        <f>+$AE$8</f>
        <v>%</v>
      </c>
      <c r="EL15" s="34" t="str">
        <f>+$AF$8</f>
        <v>Ppto</v>
      </c>
      <c r="EM15" s="74" t="str">
        <f>+$AG$8</f>
        <v>% Cump.</v>
      </c>
    </row>
    <row r="16" spans="2:143" x14ac:dyDescent="0.3">
      <c r="B16" s="35">
        <v>1010</v>
      </c>
      <c r="C16" s="36" t="s">
        <v>176</v>
      </c>
      <c r="E16" s="117">
        <f>Y16+AS16+BM16+CG16+DA16+DU16</f>
        <v>507359</v>
      </c>
      <c r="F16" s="117">
        <f>Z16+AT16+BN16+CH16+DB16+DV16</f>
        <v>0</v>
      </c>
      <c r="G16" s="117">
        <f>AA16+AU16+BO16+CI16+DC16+DW16</f>
        <v>0</v>
      </c>
      <c r="H16" s="123">
        <f>+G16-E16</f>
        <v>-507359</v>
      </c>
      <c r="I16" s="45">
        <f>IFERROR((G16-E16)/E16,"N.A")</f>
        <v>-1</v>
      </c>
      <c r="J16" s="121">
        <f>+G16-F16</f>
        <v>0</v>
      </c>
      <c r="K16" s="45" t="str">
        <f>IFERROR((G16-F16)/F16,"N.A")</f>
        <v>N.A</v>
      </c>
      <c r="L16" s="120">
        <f>+$AF16+$AZ16+$BT16+$CN16</f>
        <v>4428571.4285714282</v>
      </c>
      <c r="M16" s="45">
        <f>+IFERROR(G16/AF16,0)</f>
        <v>0</v>
      </c>
      <c r="N16" s="47"/>
      <c r="O16" s="48">
        <f t="shared" ref="O16:O26" si="169">AI16+BC16+BW16+CQ16+DK16+EE16</f>
        <v>4</v>
      </c>
      <c r="P16" s="48">
        <f t="shared" ref="P16:P26" si="170">AJ16+BD16+BX16+CR16+DL16+EF16</f>
        <v>0</v>
      </c>
      <c r="Q16" s="48">
        <f t="shared" ref="Q16:Q26" si="171">AK16+BE16+BY16+CS16+DM16+EG16</f>
        <v>0</v>
      </c>
      <c r="R16" s="136">
        <f t="shared" ref="R16:R26" si="172">+Q16-O16</f>
        <v>-4</v>
      </c>
      <c r="S16" s="45">
        <f t="shared" ref="S16:S26" si="173">IFERROR((Q16-O16)/O16,"N.A")</f>
        <v>-1</v>
      </c>
      <c r="T16" s="136">
        <f t="shared" ref="T16:T26" si="174">+Q16-P16</f>
        <v>0</v>
      </c>
      <c r="U16" s="45" t="str">
        <f t="shared" ref="U16:U26" si="175">IFERROR((Q16-P16)/P16,"N.A")</f>
        <v>N.A</v>
      </c>
      <c r="V16" s="114">
        <f>+$AP16+$BJ16+$CD16+$CX16</f>
        <v>13</v>
      </c>
      <c r="W16" s="45">
        <f t="shared" ref="W16:W26" si="176">+IFERROR(Q16/V16,0)</f>
        <v>0</v>
      </c>
      <c r="Y16" s="117">
        <f>+IFERROR(VLOOKUP(B16,'INF SUCURSALES'!$B:$E,3,FALSE),0)</f>
        <v>507359</v>
      </c>
      <c r="Z16" s="117">
        <f>+IFERROR(VLOOKUP(B16,'INF SUCURSALES'!$G:$J,3,FALSE),0)</f>
        <v>0</v>
      </c>
      <c r="AA16" s="117">
        <f>+IFERROR(VLOOKUP(B16,'INF SUCURSALES'!$L:$O,3,FALSE),0)</f>
        <v>0</v>
      </c>
      <c r="AB16" s="123">
        <f>+AA16-Y16</f>
        <v>-507359</v>
      </c>
      <c r="AC16" s="45">
        <f>IFERROR((AA16-Y16)/Y16,"N.A")</f>
        <v>-1</v>
      </c>
      <c r="AD16" s="121">
        <f>+AA16-Z16</f>
        <v>0</v>
      </c>
      <c r="AE16" s="45" t="str">
        <f>IFERROR((AA16-Z16)/Z16,"N.A")</f>
        <v>N.A</v>
      </c>
      <c r="AF16" s="120">
        <f>+IFERROR(VLOOKUP($B16,PPTO!$B:$E,3,FALSE),0)</f>
        <v>0</v>
      </c>
      <c r="AG16" s="45">
        <f>+IFERROR(AA16/#REF!,0)</f>
        <v>0</v>
      </c>
      <c r="AI16" s="48">
        <f>+IFERROR(VLOOKUP(B16,'INF SUCURSALES'!$B:$E,4,FALSE),0)</f>
        <v>4</v>
      </c>
      <c r="AJ16" s="48">
        <f>+IFERROR(VLOOKUP(B16,'INF SUCURSALES'!$G:$J,4,FALSE),0)</f>
        <v>0</v>
      </c>
      <c r="AK16" s="48">
        <f>+IFERROR(VLOOKUP(B16,'INF SUCURSALES'!$L:$O,4,FALSE),0)</f>
        <v>0</v>
      </c>
      <c r="AL16" s="136">
        <f t="shared" ref="AL16:AL26" si="177">+AK16-AI16</f>
        <v>-4</v>
      </c>
      <c r="AM16" s="45">
        <f t="shared" ref="AM16:AM26" si="178">IFERROR((AK16-AI16)/AI16,"N.A")</f>
        <v>-1</v>
      </c>
      <c r="AN16" s="136">
        <f t="shared" ref="AN16:AN26" si="179">+AK16-AJ16</f>
        <v>0</v>
      </c>
      <c r="AO16" s="45" t="str">
        <f t="shared" ref="AO16:AO26" si="180">IFERROR((AK16-AJ16)/AJ16,"N.A")</f>
        <v>N.A</v>
      </c>
      <c r="AP16" s="114">
        <f>+IFERROR(VLOOKUP($B16,PPTO!$B:$E,4,FALSE),0)</f>
        <v>0</v>
      </c>
      <c r="AQ16" s="45">
        <f t="shared" ref="AQ16:AQ26" si="181">+IFERROR(AK16/AP16,0)</f>
        <v>0</v>
      </c>
      <c r="AS16" s="117">
        <f>+IFERROR(VLOOKUP(B16,'INF SUCURSALES'!$R:$U,3,FALSE),0)</f>
        <v>0</v>
      </c>
      <c r="AT16" s="117">
        <f>+IFERROR(VLOOKUP(B16,'INF SUCURSALES'!$W:$Z,3,FALSE),0)</f>
        <v>0</v>
      </c>
      <c r="AU16" s="117">
        <f>+IFERROR(VLOOKUP(B16,'INF SUCURSALES'!$AB:$AE,3,FALSE),0)</f>
        <v>0</v>
      </c>
      <c r="AV16" s="123">
        <f t="shared" ref="AV16:AV26" si="182">+AU16-AS16</f>
        <v>0</v>
      </c>
      <c r="AW16" s="45" t="str">
        <f t="shared" ref="AW16:AW26" si="183">IFERROR((AU16-AS16)/AS16,"N.A")</f>
        <v>N.A</v>
      </c>
      <c r="AX16" s="121">
        <f t="shared" ref="AX16:AX26" si="184">+AU16-AT16</f>
        <v>0</v>
      </c>
      <c r="AY16" s="45" t="str">
        <f t="shared" ref="AY16:AY26" si="185">IFERROR((AU16-AT16)/AT16,"N.A")</f>
        <v>N.A</v>
      </c>
      <c r="AZ16" s="120">
        <f>+IFERROR(VLOOKUP($B16,PPTO!$G:$J,3,FALSE),0)</f>
        <v>0</v>
      </c>
      <c r="BA16" s="45">
        <f t="shared" ref="BA16:BA26" si="186">+IFERROR(AU16/AZ16,0)</f>
        <v>0</v>
      </c>
      <c r="BC16" s="48">
        <f>+IFERROR(VLOOKUP($B16,'INF SUCURSALES'!$R:$U,4,FALSE),0)</f>
        <v>0</v>
      </c>
      <c r="BD16" s="48">
        <f>+IFERROR(VLOOKUP($B16,'INF SUCURSALES'!$W:$Z,4,FALSE),0)</f>
        <v>0</v>
      </c>
      <c r="BE16" s="48">
        <f>+IFERROR(VLOOKUP($B16,'INF SUCURSALES'!$AB:$AE,4,FALSE),0)</f>
        <v>0</v>
      </c>
      <c r="BF16" s="136">
        <f t="shared" ref="BF16:BF26" si="187">+BE16-BC16</f>
        <v>0</v>
      </c>
      <c r="BG16" s="45" t="str">
        <f t="shared" ref="BG16:BG26" si="188">IFERROR((BE16-BC16)/BC16,"N.A")</f>
        <v>N.A</v>
      </c>
      <c r="BH16" s="136">
        <f t="shared" ref="BH16:BH26" si="189">+BE16-BD16</f>
        <v>0</v>
      </c>
      <c r="BI16" s="45" t="str">
        <f t="shared" ref="BI16:BI26" si="190">IFERROR((BE16-BD16)/BD16,"N.A")</f>
        <v>N.A</v>
      </c>
      <c r="BJ16" s="114">
        <f>+IFERROR(VLOOKUP($B16,PPTO!$G:$J,4,FALSE),0)</f>
        <v>0</v>
      </c>
      <c r="BK16" s="45">
        <f t="shared" ref="BK16:BK26" si="191">+IFERROR(BE16/BJ16,0)</f>
        <v>0</v>
      </c>
      <c r="BM16" s="117">
        <f>+IFERROR(VLOOKUP($B16,'INF SUCURSALES'!$AH:$AK,3,FALSE),0)</f>
        <v>0</v>
      </c>
      <c r="BN16" s="117">
        <f>+IFERROR(VLOOKUP($B16,'INF SUCURSALES'!$AM:$AP,3,FALSE),0)</f>
        <v>0</v>
      </c>
      <c r="BO16" s="117">
        <f>+IFERROR(VLOOKUP($B16,'INF SUCURSALES'!$AR:$AU,3,FALSE),0)</f>
        <v>0</v>
      </c>
      <c r="BP16" s="123">
        <f t="shared" ref="BP16:BP26" si="192">+BO16-BM16</f>
        <v>0</v>
      </c>
      <c r="BQ16" s="45" t="str">
        <f t="shared" ref="BQ16:BQ26" si="193">IFERROR((BO16-BM16)/BM16,"N.A")</f>
        <v>N.A</v>
      </c>
      <c r="BR16" s="121">
        <f t="shared" ref="BR16:BR26" si="194">+BO16-BN16</f>
        <v>0</v>
      </c>
      <c r="BS16" s="45" t="str">
        <f t="shared" ref="BS16:BS26" si="195">IFERROR((BO16-BN16)/BN16,"N.A")</f>
        <v>N.A</v>
      </c>
      <c r="BT16" s="120">
        <f>+IFERROR(VLOOKUP($B16,PPTO!$L:$O,3,FALSE),0)</f>
        <v>4428571.4285714282</v>
      </c>
      <c r="BU16" s="45">
        <f t="shared" ref="BU16:BU26" si="196">+IFERROR(BO16/BT16,0)</f>
        <v>0</v>
      </c>
      <c r="BW16" s="48">
        <f>+IFERROR(VLOOKUP($B16,'INF SUCURSALES'!$AH:$AK,4,FALSE),0)</f>
        <v>0</v>
      </c>
      <c r="BX16" s="48">
        <f>+IFERROR(VLOOKUP($B16,'INF SUCURSALES'!$AM:$AP,4,FALSE),0)</f>
        <v>0</v>
      </c>
      <c r="BY16" s="48">
        <f>+IFERROR(VLOOKUP($B16,'INF SUCURSALES'!$AR:$AU,4,FALSE),0)</f>
        <v>0</v>
      </c>
      <c r="BZ16" s="136">
        <f t="shared" ref="BZ16:BZ70" si="197">+BY16-BW16</f>
        <v>0</v>
      </c>
      <c r="CA16" s="45" t="str">
        <f t="shared" ref="CA16:CA70" si="198">IFERROR((BY16-BW16)/BW16,"N.A")</f>
        <v>N.A</v>
      </c>
      <c r="CB16" s="136">
        <f t="shared" ref="CB16:CB70" si="199">+BY16-BX16</f>
        <v>0</v>
      </c>
      <c r="CC16" s="45" t="str">
        <f t="shared" ref="CC16:CC70" si="200">IFERROR((BY16-BX16)/BX16,"N.A")</f>
        <v>N.A</v>
      </c>
      <c r="CD16" s="114">
        <f>+IFERROR(VLOOKUP($B16,PPTO!$L:$O,4,FALSE),0)</f>
        <v>13</v>
      </c>
      <c r="CE16" s="45">
        <f t="shared" ref="CE16:CE70" si="201">+IFERROR(BY16/CD16,0)</f>
        <v>0</v>
      </c>
      <c r="CG16" s="117">
        <f>+IFERROR(VLOOKUP($B16,'INF SUCURSALES'!$AW:$AZ,3,FALSE),0)</f>
        <v>0</v>
      </c>
      <c r="CH16" s="117">
        <f>+IFERROR(VLOOKUP($B16,'INF SUCURSALES'!$BB:$BE,3,FALSE),0)</f>
        <v>0</v>
      </c>
      <c r="CI16" s="117">
        <f>+IFERROR(VLOOKUP($B16,'INF SUCURSALES'!$BG:$BJ,3,FALSE),0)</f>
        <v>0</v>
      </c>
      <c r="CJ16" s="123">
        <f t="shared" ref="CJ16:CJ70" si="202">+CI16-CG16</f>
        <v>0</v>
      </c>
      <c r="CK16" s="45" t="str">
        <f t="shared" ref="CK16:CK70" si="203">IFERROR((CI16-CG16)/CG16,"N.A")</f>
        <v>N.A</v>
      </c>
      <c r="CL16" s="121">
        <f t="shared" ref="CL16:CL70" si="204">+CI16-CH16</f>
        <v>0</v>
      </c>
      <c r="CM16" s="45" t="str">
        <f t="shared" ref="CM16:CM70" si="205">IFERROR((CI16-CH16)/CH16,"N.A")</f>
        <v>N.A</v>
      </c>
      <c r="CN16" s="120">
        <f>+IFERROR(VLOOKUP($B16,PPTO!$Q:$T,3,FALSE),0)</f>
        <v>0</v>
      </c>
      <c r="CO16" s="45">
        <f t="shared" ref="CO16:CO70" si="206">+IFERROR(CI16/CN16,0)</f>
        <v>0</v>
      </c>
      <c r="CQ16" s="48">
        <f>+IFERROR(VLOOKUP($B16,'INF SUCURSALES'!$AW:$AZ,4,FALSE),0)</f>
        <v>0</v>
      </c>
      <c r="CR16" s="48">
        <f>+IFERROR(VLOOKUP($B16,'INF SUCURSALES'!$BB:$BE,4,FALSE),0)</f>
        <v>0</v>
      </c>
      <c r="CS16" s="48">
        <f>+IFERROR(VLOOKUP($B16,'INF SUCURSALES'!$BG:$BJ,4,FALSE),0)</f>
        <v>0</v>
      </c>
      <c r="CT16" s="136">
        <f t="shared" ref="CT16:CT70" si="207">+CS16-CQ16</f>
        <v>0</v>
      </c>
      <c r="CU16" s="45" t="str">
        <f t="shared" ref="CU16:CU70" si="208">IFERROR((CS16-CQ16)/CQ16,"N.A")</f>
        <v>N.A</v>
      </c>
      <c r="CV16" s="136">
        <f t="shared" ref="CV16:CV70" si="209">+CS16-CR16</f>
        <v>0</v>
      </c>
      <c r="CW16" s="45" t="str">
        <f t="shared" ref="CW16:CW70" si="210">IFERROR((CS16-CR16)/CR16,"N.A")</f>
        <v>N.A</v>
      </c>
      <c r="CX16" s="114">
        <f>+IFERROR(VLOOKUP($B16,PPTO!$Q:$T,4,FALSE),0)</f>
        <v>0</v>
      </c>
      <c r="CY16" s="45">
        <f t="shared" ref="CY16:CY70" si="211">+IFERROR(CS16/CX16,0)</f>
        <v>0</v>
      </c>
      <c r="DA16" s="117">
        <f>+IFERROR(VLOOKUP($B16,'INF SUCURSALES'!$BM:$BP,3,FALSE),0)</f>
        <v>0</v>
      </c>
      <c r="DB16" s="117">
        <f>+IFERROR(VLOOKUP($B16,'INF SUCURSALES'!$BR:$BU,3,FALSE),0)</f>
        <v>0</v>
      </c>
      <c r="DC16" s="117">
        <f>+IFERROR(VLOOKUP($B16,'INF SUCURSALES'!$BW:$BZ,3,FALSE),0)</f>
        <v>0</v>
      </c>
      <c r="DD16" s="123">
        <f t="shared" ref="DD16:DD26" si="212">+DC16-DA16</f>
        <v>0</v>
      </c>
      <c r="DE16" s="45" t="str">
        <f t="shared" ref="DE16:DE26" si="213">IFERROR((DC16-DA16)/DA16,"N.A")</f>
        <v>N.A</v>
      </c>
      <c r="DF16" s="121">
        <f t="shared" ref="DF16:DF26" si="214">+DC16-DB16</f>
        <v>0</v>
      </c>
      <c r="DG16" s="45" t="str">
        <f t="shared" ref="DG16:DG26" si="215">IFERROR((DC16-DB16)/DB16,"N.A")</f>
        <v>N.A</v>
      </c>
      <c r="DH16" s="120">
        <f>+IFERROR(VLOOKUP($B16,PPTO!$V:$Y,3,FALSE),0)</f>
        <v>0</v>
      </c>
      <c r="DI16" s="45">
        <f t="shared" ref="DI16:DI26" si="216">+IFERROR(DC16/DH16,0)</f>
        <v>0</v>
      </c>
      <c r="DJ16" s="47"/>
      <c r="DK16" s="48">
        <f>+IFERROR(VLOOKUP($B16,'INF SUCURSALES'!$BM:$BP,4,FALSE),0)</f>
        <v>0</v>
      </c>
      <c r="DL16" s="48">
        <f>+IFERROR(VLOOKUP($B16,'INF SUCURSALES'!$BR:$BU,4,FALSE),0)</f>
        <v>0</v>
      </c>
      <c r="DM16" s="48">
        <f>+IFERROR(VLOOKUP($B16,'INF SUCURSALES'!$BW:$BZ,4,FALSE),0)</f>
        <v>0</v>
      </c>
      <c r="DN16" s="136">
        <f t="shared" ref="DN16:DN26" si="217">+DM16-DK16</f>
        <v>0</v>
      </c>
      <c r="DO16" s="45" t="str">
        <f t="shared" ref="DO16:DO26" si="218">IFERROR((DM16-DK16)/DK16,"N.A")</f>
        <v>N.A</v>
      </c>
      <c r="DP16" s="136">
        <f t="shared" ref="DP16:DP26" si="219">+DM16-DL16</f>
        <v>0</v>
      </c>
      <c r="DQ16" s="45" t="str">
        <f t="shared" ref="DQ16:DQ26" si="220">IFERROR((DM16-DL16)/DL16,"N.A")</f>
        <v>N.A</v>
      </c>
      <c r="DR16" s="114">
        <f>+IFERROR(VLOOKUP($B16,PPTO!$V:$Y,4,FALSE),0)</f>
        <v>0</v>
      </c>
      <c r="DS16" s="45">
        <f t="shared" ref="DS16:DS26" si="221">+IFERROR(DM16/DR16,0)</f>
        <v>0</v>
      </c>
      <c r="DU16" s="117">
        <f>+IFERROR(VLOOKUP($B16,'INF SUCURSALES'!$CC:$CF,3,FALSE),0)</f>
        <v>0</v>
      </c>
      <c r="DV16" s="117">
        <f>+IFERROR(VLOOKUP($B16,'INF SUCURSALES'!$CH:$CK,3,FALSE),0)</f>
        <v>0</v>
      </c>
      <c r="DW16" s="117">
        <f>+IFERROR(VLOOKUP($B16,'INF SUCURSALES'!$CM:$CP,3,FALSE),0)</f>
        <v>0</v>
      </c>
      <c r="DX16" s="123">
        <f t="shared" ref="DX16:DX26" si="222">+DW16-DU16</f>
        <v>0</v>
      </c>
      <c r="DY16" s="45" t="str">
        <f t="shared" ref="DY16:DY26" si="223">IFERROR((DW16-DU16)/DU16,"N.A")</f>
        <v>N.A</v>
      </c>
      <c r="DZ16" s="121">
        <f t="shared" ref="DZ16:DZ26" si="224">+DW16-DV16</f>
        <v>0</v>
      </c>
      <c r="EA16" s="45" t="str">
        <f t="shared" ref="EA16:EA26" si="225">IFERROR((DW16-DV16)/DV16,"N.A")</f>
        <v>N.A</v>
      </c>
      <c r="EB16" s="120">
        <f>+IFERROR(VLOOKUP($B16,PPTO!$AA:$AD,3,FALSE),0)</f>
        <v>0</v>
      </c>
      <c r="EC16" s="45">
        <f t="shared" ref="EC16:EC26" si="226">+IFERROR(DW16/EB16,0)</f>
        <v>0</v>
      </c>
      <c r="ED16" s="47"/>
      <c r="EE16" s="48">
        <f>+IFERROR(VLOOKUP($B16,'INF SUCURSALES'!$CC:$CF,4,FALSE),0)</f>
        <v>0</v>
      </c>
      <c r="EF16" s="48">
        <f>+IFERROR(VLOOKUP($B16,'INF SUCURSALES'!$CH:$CK,4,FALSE),0)</f>
        <v>0</v>
      </c>
      <c r="EG16" s="48">
        <f>+IFERROR(VLOOKUP($B16,'INF SUCURSALES'!$CM:$CP,4,FALSE),0)</f>
        <v>0</v>
      </c>
      <c r="EH16" s="136">
        <f t="shared" ref="EH16:EH26" si="227">+EG16-EE16</f>
        <v>0</v>
      </c>
      <c r="EI16" s="45" t="str">
        <f t="shared" ref="EI16:EI26" si="228">IFERROR((EG16-EE16)/EE16,"N.A")</f>
        <v>N.A</v>
      </c>
      <c r="EJ16" s="136">
        <f t="shared" ref="EJ16:EJ26" si="229">+EG16-EF16</f>
        <v>0</v>
      </c>
      <c r="EK16" s="45" t="str">
        <f t="shared" ref="EK16:EK26" si="230">IFERROR((EG16-EF16)/EF16,"N.A")</f>
        <v>N.A</v>
      </c>
      <c r="EL16" s="114">
        <f>+IFERROR(VLOOKUP($B16,PPTO!$AA:$AD,4,FALSE),0)</f>
        <v>0</v>
      </c>
      <c r="EM16" s="45">
        <f t="shared" ref="EM16:EM26" si="231">+IFERROR(EG16/EL16,0)</f>
        <v>0</v>
      </c>
    </row>
    <row r="17" spans="2:143" x14ac:dyDescent="0.3">
      <c r="B17" s="35">
        <v>1039</v>
      </c>
      <c r="C17" s="36" t="s">
        <v>182</v>
      </c>
      <c r="E17" s="117">
        <f t="shared" ref="E17:E26" si="232">Y17+AS17+BM17+CG17+DA17+DU17</f>
        <v>2014390</v>
      </c>
      <c r="F17" s="117">
        <f t="shared" ref="F17:F26" si="233">Z17+AT17+BN17+CH17+DB17+DV17</f>
        <v>5509957</v>
      </c>
      <c r="G17" s="117">
        <f t="shared" ref="G17:G26" si="234">AA17+AU17+BO17+CI17+DC17+DW17</f>
        <v>838500</v>
      </c>
      <c r="H17" s="123">
        <f t="shared" ref="H17:H26" si="235">+G17-E17</f>
        <v>-1175890</v>
      </c>
      <c r="I17" s="45">
        <f t="shared" ref="I17:I26" si="236">IFERROR((G17-E17)/E17,"N.A")</f>
        <v>-0.58374495504842661</v>
      </c>
      <c r="J17" s="121">
        <f t="shared" ref="J17:J26" si="237">+G17-F17</f>
        <v>-4671457</v>
      </c>
      <c r="K17" s="45">
        <f t="shared" ref="K17:K26" si="238">IFERROR((G17-F17)/F17,"N.A")</f>
        <v>-0.84782095395662793</v>
      </c>
      <c r="L17" s="118">
        <f t="shared" ref="L17:L26" si="239">+$AF17+$AZ17+$BT17+$CN17</f>
        <v>7373246.4758244697</v>
      </c>
      <c r="M17" s="45">
        <f t="shared" ref="M17:M26" si="240">+IFERROR(G17/L17,0)</f>
        <v>0.11372195446731484</v>
      </c>
      <c r="N17" s="47"/>
      <c r="O17" s="48">
        <f t="shared" si="169"/>
        <v>17</v>
      </c>
      <c r="P17" s="48">
        <f t="shared" si="170"/>
        <v>53</v>
      </c>
      <c r="Q17" s="48">
        <f t="shared" si="171"/>
        <v>7</v>
      </c>
      <c r="R17" s="136">
        <f t="shared" si="172"/>
        <v>-10</v>
      </c>
      <c r="S17" s="45">
        <f t="shared" si="173"/>
        <v>-0.58823529411764708</v>
      </c>
      <c r="T17" s="136">
        <f t="shared" si="174"/>
        <v>-46</v>
      </c>
      <c r="U17" s="45">
        <f t="shared" si="175"/>
        <v>-0.86792452830188682</v>
      </c>
      <c r="V17" s="114">
        <f t="shared" ref="V17:V26" si="241">+$AP17+$BJ17+$CD17+$CX17</f>
        <v>84.380813953488371</v>
      </c>
      <c r="W17" s="45">
        <f t="shared" si="176"/>
        <v>8.2957246701347021E-2</v>
      </c>
      <c r="Y17" s="117">
        <f>+IFERROR(VLOOKUP(B17,'INF SUCURSALES'!$B:$E,3,FALSE),0)</f>
        <v>2014390</v>
      </c>
      <c r="Z17" s="117">
        <f>+IFERROR(VLOOKUP(B17,'INF SUCURSALES'!$G:$J,3,FALSE),0)</f>
        <v>2955607</v>
      </c>
      <c r="AA17" s="117">
        <f>+IFERROR(VLOOKUP(B17,'INF SUCURSALES'!$L:$O,3,FALSE),0)</f>
        <v>325200</v>
      </c>
      <c r="AB17" s="123">
        <f t="shared" ref="AB17:AB26" si="242">+AA17-Y17</f>
        <v>-1689190</v>
      </c>
      <c r="AC17" s="45">
        <f t="shared" ref="AC17:AC26" si="243">IFERROR((AA17-Y17)/Y17,"N.A")</f>
        <v>-0.8385615496502663</v>
      </c>
      <c r="AD17" s="121">
        <f t="shared" ref="AD17:AD26" si="244">+AA17-Z17</f>
        <v>-2630407</v>
      </c>
      <c r="AE17" s="45">
        <f t="shared" ref="AE17:AE26" si="245">IFERROR((AA17-Z17)/Z17,"N.A")</f>
        <v>-0.88997183996383822</v>
      </c>
      <c r="AF17" s="118">
        <f>+IFERROR(VLOOKUP($B17,PPTO!$B:$E,3,FALSE),0)</f>
        <v>2605561.6751600183</v>
      </c>
      <c r="AG17" s="45">
        <f t="shared" ref="AG17:AG26" si="246">+IFERROR(AA17/AF17,0)</f>
        <v>0.12480994140352794</v>
      </c>
      <c r="AI17" s="48">
        <f>+IFERROR(VLOOKUP(B17,'INF SUCURSALES'!$B:$E,4,FALSE),0)</f>
        <v>17</v>
      </c>
      <c r="AJ17" s="48">
        <f>+IFERROR(VLOOKUP(B17,'INF SUCURSALES'!$G:$J,4,FALSE),0)</f>
        <v>31</v>
      </c>
      <c r="AK17" s="48">
        <f>+IFERROR(VLOOKUP(B17,'INF SUCURSALES'!$L:$O,4,FALSE),0)</f>
        <v>4</v>
      </c>
      <c r="AL17" s="136">
        <f t="shared" si="177"/>
        <v>-13</v>
      </c>
      <c r="AM17" s="45">
        <f t="shared" si="178"/>
        <v>-0.76470588235294112</v>
      </c>
      <c r="AN17" s="136">
        <f t="shared" si="179"/>
        <v>-27</v>
      </c>
      <c r="AO17" s="45">
        <f t="shared" si="180"/>
        <v>-0.87096774193548387</v>
      </c>
      <c r="AP17" s="114">
        <f>+IFERROR(VLOOKUP($B17,PPTO!$B:$E,4,FALSE),0)</f>
        <v>20</v>
      </c>
      <c r="AQ17" s="45">
        <f t="shared" si="181"/>
        <v>0.2</v>
      </c>
      <c r="AS17" s="117">
        <f>+IFERROR(VLOOKUP(B17,'INF SUCURSALES'!$R:$U,3,FALSE),0)</f>
        <v>0</v>
      </c>
      <c r="AT17" s="117">
        <f>+IFERROR(VLOOKUP(B17,'INF SUCURSALES'!$W:$Z,3,FALSE),0)</f>
        <v>0</v>
      </c>
      <c r="AU17" s="117">
        <f>+IFERROR(VLOOKUP(B17,'INF SUCURSALES'!$AB:$AE,3,FALSE),0)</f>
        <v>0</v>
      </c>
      <c r="AV17" s="123">
        <f t="shared" si="182"/>
        <v>0</v>
      </c>
      <c r="AW17" s="45" t="str">
        <f t="shared" si="183"/>
        <v>N.A</v>
      </c>
      <c r="AX17" s="121">
        <f t="shared" si="184"/>
        <v>0</v>
      </c>
      <c r="AY17" s="45" t="str">
        <f t="shared" si="185"/>
        <v>N.A</v>
      </c>
      <c r="AZ17" s="118">
        <f>+IFERROR(VLOOKUP($B17,PPTO!$G:$J,3,FALSE),0)</f>
        <v>0</v>
      </c>
      <c r="BA17" s="45">
        <f t="shared" si="186"/>
        <v>0</v>
      </c>
      <c r="BC17" s="48">
        <f>+IFERROR(VLOOKUP(B17,'INF SUCURSALES'!$R:$U,4,FALSE),0)</f>
        <v>0</v>
      </c>
      <c r="BD17" s="48">
        <f>+IFERROR(VLOOKUP(B17,'INF SUCURSALES'!$W:$Z,4,FALSE),0)</f>
        <v>0</v>
      </c>
      <c r="BE17" s="48">
        <f>+IFERROR(VLOOKUP(B17,'INF SUCURSALES'!$AB:$AE,4,FALSE),0)</f>
        <v>0</v>
      </c>
      <c r="BF17" s="136">
        <f t="shared" si="187"/>
        <v>0</v>
      </c>
      <c r="BG17" s="45" t="str">
        <f t="shared" si="188"/>
        <v>N.A</v>
      </c>
      <c r="BH17" s="136">
        <f t="shared" si="189"/>
        <v>0</v>
      </c>
      <c r="BI17" s="45" t="str">
        <f t="shared" si="190"/>
        <v>N.A</v>
      </c>
      <c r="BJ17" s="114">
        <f>+IFERROR(VLOOKUP($B17,PPTO!$G:$J,4,FALSE),0)</f>
        <v>0</v>
      </c>
      <c r="BK17" s="45">
        <f t="shared" si="191"/>
        <v>0</v>
      </c>
      <c r="BM17" s="117">
        <f>+IFERROR(VLOOKUP($B17,'INF SUCURSALES'!$AH:$AK,3,FALSE),0)</f>
        <v>0</v>
      </c>
      <c r="BN17" s="117">
        <f>+IFERROR(VLOOKUP($B17,'INF SUCURSALES'!$AM:$AP,3,FALSE),0)</f>
        <v>2442150</v>
      </c>
      <c r="BO17" s="117">
        <f>+IFERROR(VLOOKUP($B17,'INF SUCURSALES'!$AR:$AU,3,FALSE),0)</f>
        <v>500100</v>
      </c>
      <c r="BP17" s="123">
        <f t="shared" si="192"/>
        <v>500100</v>
      </c>
      <c r="BQ17" s="45" t="str">
        <f t="shared" si="193"/>
        <v>N.A</v>
      </c>
      <c r="BR17" s="121">
        <f t="shared" si="194"/>
        <v>-1942050</v>
      </c>
      <c r="BS17" s="45">
        <f t="shared" si="195"/>
        <v>-0.79522142374547022</v>
      </c>
      <c r="BT17" s="118">
        <f>+IFERROR(VLOOKUP($B17,PPTO!$L:$O,3,FALSE),0)</f>
        <v>4428571.4285714282</v>
      </c>
      <c r="BU17" s="45">
        <f t="shared" si="196"/>
        <v>0.11292580645161292</v>
      </c>
      <c r="BW17" s="48">
        <f>+IFERROR(VLOOKUP($B17,'INF SUCURSALES'!$AH:$AK,4,FALSE),0)</f>
        <v>0</v>
      </c>
      <c r="BX17" s="48">
        <f>+IFERROR(VLOOKUP($B17,'INF SUCURSALES'!$AM:$AP,4,FALSE),0)</f>
        <v>5</v>
      </c>
      <c r="BY17" s="48">
        <f>+IFERROR(VLOOKUP($B17,'INF SUCURSALES'!$AR:$AU,4,FALSE),0)</f>
        <v>1</v>
      </c>
      <c r="BZ17" s="136">
        <f t="shared" si="197"/>
        <v>1</v>
      </c>
      <c r="CA17" s="45" t="str">
        <f t="shared" si="198"/>
        <v>N.A</v>
      </c>
      <c r="CB17" s="136">
        <f t="shared" si="199"/>
        <v>-4</v>
      </c>
      <c r="CC17" s="45">
        <f t="shared" si="200"/>
        <v>-0.8</v>
      </c>
      <c r="CD17" s="114">
        <f>+IFERROR(VLOOKUP($B17,PPTO!$L:$O,4,FALSE),0)</f>
        <v>13</v>
      </c>
      <c r="CE17" s="45">
        <f t="shared" si="201"/>
        <v>7.6923076923076927E-2</v>
      </c>
      <c r="CG17" s="117">
        <f>+IFERROR(VLOOKUP($B17,'INF SUCURSALES'!$AW:$AZ,3,FALSE),0)</f>
        <v>0</v>
      </c>
      <c r="CH17" s="117">
        <f>+IFERROR(VLOOKUP($B17,'INF SUCURSALES'!$BB:$BE,3,FALSE),0)</f>
        <v>112200</v>
      </c>
      <c r="CI17" s="117">
        <f>+IFERROR(VLOOKUP($B17,'INF SUCURSALES'!$BG:$BJ,3,FALSE),0)</f>
        <v>13200</v>
      </c>
      <c r="CJ17" s="123">
        <f t="shared" si="202"/>
        <v>13200</v>
      </c>
      <c r="CK17" s="45" t="str">
        <f t="shared" si="203"/>
        <v>N.A</v>
      </c>
      <c r="CL17" s="121">
        <f t="shared" si="204"/>
        <v>-99000</v>
      </c>
      <c r="CM17" s="45">
        <f t="shared" si="205"/>
        <v>-0.88235294117647056</v>
      </c>
      <c r="CN17" s="118">
        <f>+IFERROR(VLOOKUP($B17,PPTO!$Q:$T,3,FALSE),0)</f>
        <v>339113.37209302327</v>
      </c>
      <c r="CO17" s="45">
        <f t="shared" si="206"/>
        <v>3.8925035360678921E-2</v>
      </c>
      <c r="CQ17" s="48">
        <f>+IFERROR(VLOOKUP($B17,'INF SUCURSALES'!$AW:$AZ,4,FALSE),0)</f>
        <v>0</v>
      </c>
      <c r="CR17" s="48">
        <f>+IFERROR(VLOOKUP($B17,'INF SUCURSALES'!$BB:$BE,4,FALSE),0)</f>
        <v>17</v>
      </c>
      <c r="CS17" s="48">
        <f>+IFERROR(VLOOKUP($B17,'INF SUCURSALES'!$BG:$BJ,4,FALSE),0)</f>
        <v>2</v>
      </c>
      <c r="CT17" s="136">
        <f t="shared" si="207"/>
        <v>2</v>
      </c>
      <c r="CU17" s="45" t="str">
        <f t="shared" si="208"/>
        <v>N.A</v>
      </c>
      <c r="CV17" s="136">
        <f t="shared" si="209"/>
        <v>-15</v>
      </c>
      <c r="CW17" s="45">
        <f t="shared" si="210"/>
        <v>-0.88235294117647056</v>
      </c>
      <c r="CX17" s="114">
        <f>+IFERROR(VLOOKUP($B17,PPTO!$Q:$T,4,FALSE),0)</f>
        <v>51.380813953488371</v>
      </c>
      <c r="CY17" s="45">
        <f t="shared" si="211"/>
        <v>3.8925035360678928E-2</v>
      </c>
      <c r="DA17" s="117">
        <f>+IFERROR(VLOOKUP($B17,'INF SUCURSALES'!$BM:$BP,3,FALSE),0)</f>
        <v>0</v>
      </c>
      <c r="DB17" s="117">
        <f>+IFERROR(VLOOKUP($B17,'INF SUCURSALES'!$BR:$BU,3,FALSE),0)</f>
        <v>0</v>
      </c>
      <c r="DC17" s="117">
        <f>+IFERROR(VLOOKUP($B17,'INF SUCURSALES'!$BW:$BZ,3,FALSE),0)</f>
        <v>0</v>
      </c>
      <c r="DD17" s="123">
        <f t="shared" si="212"/>
        <v>0</v>
      </c>
      <c r="DE17" s="45" t="str">
        <f t="shared" si="213"/>
        <v>N.A</v>
      </c>
      <c r="DF17" s="121">
        <f t="shared" si="214"/>
        <v>0</v>
      </c>
      <c r="DG17" s="45" t="str">
        <f t="shared" si="215"/>
        <v>N.A</v>
      </c>
      <c r="DH17" s="118">
        <f>+IFERROR(VLOOKUP($B17,PPTO!$V:$Y,3,FALSE),0)</f>
        <v>0</v>
      </c>
      <c r="DI17" s="45">
        <f t="shared" si="216"/>
        <v>0</v>
      </c>
      <c r="DJ17" s="47"/>
      <c r="DK17" s="48">
        <f>+IFERROR(VLOOKUP($B17,'INF SUCURSALES'!$BM:$BP,4,FALSE),0)</f>
        <v>0</v>
      </c>
      <c r="DL17" s="48">
        <f>+IFERROR(VLOOKUP($B17,'INF SUCURSALES'!$BR:$BU,4,FALSE),0)</f>
        <v>0</v>
      </c>
      <c r="DM17" s="48">
        <f>+IFERROR(VLOOKUP($B17,'INF SUCURSALES'!$BW:$BZ,4,FALSE),0)</f>
        <v>0</v>
      </c>
      <c r="DN17" s="136">
        <f t="shared" si="217"/>
        <v>0</v>
      </c>
      <c r="DO17" s="45" t="str">
        <f t="shared" si="218"/>
        <v>N.A</v>
      </c>
      <c r="DP17" s="136">
        <f t="shared" si="219"/>
        <v>0</v>
      </c>
      <c r="DQ17" s="45" t="str">
        <f t="shared" si="220"/>
        <v>N.A</v>
      </c>
      <c r="DR17" s="114">
        <f>+IFERROR(VLOOKUP($B17,PPTO!$V:$Y,4,FALSE),0)</f>
        <v>0</v>
      </c>
      <c r="DS17" s="45">
        <f t="shared" si="221"/>
        <v>0</v>
      </c>
      <c r="DU17" s="117">
        <f>+IFERROR(VLOOKUP($B17,'INF SUCURSALES'!$CC:$CF,3,FALSE),0)</f>
        <v>0</v>
      </c>
      <c r="DV17" s="117">
        <f>+IFERROR(VLOOKUP($B17,'INF SUCURSALES'!$CH:$CK,3,FALSE),0)</f>
        <v>0</v>
      </c>
      <c r="DW17" s="117">
        <f>+IFERROR(VLOOKUP($B17,'INF SUCURSALES'!$CM:$CP,3,FALSE),0)</f>
        <v>0</v>
      </c>
      <c r="DX17" s="123">
        <f t="shared" si="222"/>
        <v>0</v>
      </c>
      <c r="DY17" s="45" t="str">
        <f t="shared" si="223"/>
        <v>N.A</v>
      </c>
      <c r="DZ17" s="121">
        <f t="shared" si="224"/>
        <v>0</v>
      </c>
      <c r="EA17" s="45" t="str">
        <f t="shared" si="225"/>
        <v>N.A</v>
      </c>
      <c r="EB17" s="118">
        <f>+IFERROR(VLOOKUP($B17,PPTO!$AA:$AD,3,FALSE),0)</f>
        <v>0</v>
      </c>
      <c r="EC17" s="45">
        <f t="shared" si="226"/>
        <v>0</v>
      </c>
      <c r="ED17" s="47"/>
      <c r="EE17" s="48">
        <f>+IFERROR(VLOOKUP($B17,'INF SUCURSALES'!$CC:$CF,4,FALSE),0)</f>
        <v>0</v>
      </c>
      <c r="EF17" s="48">
        <f>+IFERROR(VLOOKUP($B17,'INF SUCURSALES'!$CH:$CK,4,FALSE),0)</f>
        <v>0</v>
      </c>
      <c r="EG17" s="48">
        <f>+IFERROR(VLOOKUP($B17,'INF SUCURSALES'!$CM:$CP,4,FALSE),0)</f>
        <v>0</v>
      </c>
      <c r="EH17" s="136">
        <f t="shared" si="227"/>
        <v>0</v>
      </c>
      <c r="EI17" s="45" t="str">
        <f t="shared" si="228"/>
        <v>N.A</v>
      </c>
      <c r="EJ17" s="136">
        <f t="shared" si="229"/>
        <v>0</v>
      </c>
      <c r="EK17" s="45" t="str">
        <f t="shared" si="230"/>
        <v>N.A</v>
      </c>
      <c r="EL17" s="114">
        <f>+IFERROR(VLOOKUP($B17,PPTO!$AA:$AD,4,FALSE),0)</f>
        <v>0</v>
      </c>
      <c r="EM17" s="45">
        <f t="shared" si="231"/>
        <v>0</v>
      </c>
    </row>
    <row r="18" spans="2:143" x14ac:dyDescent="0.3">
      <c r="B18" s="35">
        <v>1047</v>
      </c>
      <c r="C18" s="36" t="s">
        <v>181</v>
      </c>
      <c r="E18" s="117">
        <f t="shared" si="232"/>
        <v>7230938</v>
      </c>
      <c r="F18" s="117">
        <f t="shared" si="233"/>
        <v>5114123</v>
      </c>
      <c r="G18" s="117">
        <f t="shared" si="234"/>
        <v>404907</v>
      </c>
      <c r="H18" s="123">
        <f t="shared" si="235"/>
        <v>-6826031</v>
      </c>
      <c r="I18" s="45">
        <f t="shared" si="236"/>
        <v>-0.94400353038568441</v>
      </c>
      <c r="J18" s="121">
        <f t="shared" si="237"/>
        <v>-4709216</v>
      </c>
      <c r="K18" s="45">
        <f t="shared" si="238"/>
        <v>-0.92082572124291884</v>
      </c>
      <c r="L18" s="118">
        <f t="shared" si="239"/>
        <v>7293423.2328591673</v>
      </c>
      <c r="M18" s="45">
        <f t="shared" si="240"/>
        <v>5.5516728849049443E-2</v>
      </c>
      <c r="N18" s="47"/>
      <c r="O18" s="48">
        <f t="shared" si="169"/>
        <v>58</v>
      </c>
      <c r="P18" s="48">
        <f t="shared" si="170"/>
        <v>40</v>
      </c>
      <c r="Q18" s="48">
        <f t="shared" si="171"/>
        <v>3</v>
      </c>
      <c r="R18" s="136">
        <f t="shared" si="172"/>
        <v>-55</v>
      </c>
      <c r="S18" s="45">
        <f t="shared" si="173"/>
        <v>-0.94827586206896552</v>
      </c>
      <c r="T18" s="136">
        <f t="shared" si="174"/>
        <v>-37</v>
      </c>
      <c r="U18" s="45">
        <f t="shared" si="175"/>
        <v>-0.92500000000000004</v>
      </c>
      <c r="V18" s="114">
        <f t="shared" si="241"/>
        <v>51.14825581395349</v>
      </c>
      <c r="W18" s="45">
        <f t="shared" si="176"/>
        <v>5.8653026427962489E-2</v>
      </c>
      <c r="Y18" s="117">
        <f>+IFERROR(VLOOKUP(B18,'INF SUCURSALES'!$B:$E,3,FALSE),0)</f>
        <v>7230938</v>
      </c>
      <c r="Z18" s="117">
        <f>+IFERROR(VLOOKUP(B18,'INF SUCURSALES'!$G:$J,3,FALSE),0)</f>
        <v>3652373</v>
      </c>
      <c r="AA18" s="117">
        <f>+IFERROR(VLOOKUP(B18,'INF SUCURSALES'!$L:$O,3,FALSE),0)</f>
        <v>282669</v>
      </c>
      <c r="AB18" s="123">
        <f t="shared" si="242"/>
        <v>-6948269</v>
      </c>
      <c r="AC18" s="45">
        <f t="shared" si="243"/>
        <v>-0.96090839113818982</v>
      </c>
      <c r="AD18" s="121">
        <f t="shared" si="244"/>
        <v>-3369704</v>
      </c>
      <c r="AE18" s="45">
        <f t="shared" si="245"/>
        <v>-0.92260675456750996</v>
      </c>
      <c r="AF18" s="118">
        <f>+IFERROR(VLOOKUP($B18,PPTO!$B:$E,3,FALSE),0)</f>
        <v>2758273.315915646</v>
      </c>
      <c r="AG18" s="45">
        <f t="shared" si="246"/>
        <v>0.10248041713957712</v>
      </c>
      <c r="AI18" s="48">
        <f>+IFERROR(VLOOKUP(B18,'INF SUCURSALES'!$B:$E,4,FALSE),0)</f>
        <v>58</v>
      </c>
      <c r="AJ18" s="48">
        <f>+IFERROR(VLOOKUP(B18,'INF SUCURSALES'!$G:$J,4,FALSE),0)</f>
        <v>34</v>
      </c>
      <c r="AK18" s="48">
        <f>+IFERROR(VLOOKUP(B18,'INF SUCURSALES'!$L:$O,4,FALSE),0)</f>
        <v>2</v>
      </c>
      <c r="AL18" s="136">
        <f t="shared" si="177"/>
        <v>-56</v>
      </c>
      <c r="AM18" s="45">
        <f t="shared" si="178"/>
        <v>-0.96551724137931039</v>
      </c>
      <c r="AN18" s="136">
        <f t="shared" si="179"/>
        <v>-32</v>
      </c>
      <c r="AO18" s="45">
        <f t="shared" si="180"/>
        <v>-0.94117647058823528</v>
      </c>
      <c r="AP18" s="114">
        <f>+IFERROR(VLOOKUP($B18,PPTO!$B:$E,4,FALSE),0)</f>
        <v>22</v>
      </c>
      <c r="AQ18" s="45">
        <f t="shared" si="181"/>
        <v>9.0909090909090912E-2</v>
      </c>
      <c r="AS18" s="117">
        <f>+IFERROR(VLOOKUP(B18,'INF SUCURSALES'!$R:$U,3,FALSE),0)</f>
        <v>0</v>
      </c>
      <c r="AT18" s="117">
        <f>+IFERROR(VLOOKUP(B18,'INF SUCURSALES'!$W:$Z,3,FALSE),0)</f>
        <v>0</v>
      </c>
      <c r="AU18" s="117">
        <f>+IFERROR(VLOOKUP(B18,'INF SUCURSALES'!$AB:$AE,3,FALSE),0)</f>
        <v>0</v>
      </c>
      <c r="AV18" s="123">
        <f t="shared" si="182"/>
        <v>0</v>
      </c>
      <c r="AW18" s="45" t="str">
        <f t="shared" si="183"/>
        <v>N.A</v>
      </c>
      <c r="AX18" s="121">
        <f t="shared" si="184"/>
        <v>0</v>
      </c>
      <c r="AY18" s="45" t="str">
        <f t="shared" si="185"/>
        <v>N.A</v>
      </c>
      <c r="AZ18" s="118">
        <f>+IFERROR(VLOOKUP($B18,PPTO!$G:$J,3,FALSE),0)</f>
        <v>0</v>
      </c>
      <c r="BA18" s="45">
        <f t="shared" si="186"/>
        <v>0</v>
      </c>
      <c r="BC18" s="48">
        <f>+IFERROR(VLOOKUP(B18,'INF SUCURSALES'!$R:$U,4,FALSE),0)</f>
        <v>0</v>
      </c>
      <c r="BD18" s="48">
        <f>+IFERROR(VLOOKUP(B18,'INF SUCURSALES'!$W:$Z,4,FALSE),0)</f>
        <v>0</v>
      </c>
      <c r="BE18" s="48">
        <f>+IFERROR(VLOOKUP(B18,'INF SUCURSALES'!$AB:$AE,4,FALSE),0)</f>
        <v>0</v>
      </c>
      <c r="BF18" s="136">
        <f t="shared" si="187"/>
        <v>0</v>
      </c>
      <c r="BG18" s="45" t="str">
        <f t="shared" si="188"/>
        <v>N.A</v>
      </c>
      <c r="BH18" s="136">
        <f t="shared" si="189"/>
        <v>0</v>
      </c>
      <c r="BI18" s="45" t="str">
        <f t="shared" si="190"/>
        <v>N.A</v>
      </c>
      <c r="BJ18" s="114">
        <f>+IFERROR(VLOOKUP($B18,PPTO!$G:$J,4,FALSE),0)</f>
        <v>0</v>
      </c>
      <c r="BK18" s="45">
        <f t="shared" si="191"/>
        <v>0</v>
      </c>
      <c r="BM18" s="117">
        <f>+IFERROR(VLOOKUP($B18,'INF SUCURSALES'!$AH:$AK,3,FALSE),0)</f>
        <v>0</v>
      </c>
      <c r="BN18" s="117">
        <f>+IFERROR(VLOOKUP($B18,'INF SUCURSALES'!$AM:$AP,3,FALSE),0)</f>
        <v>1441950</v>
      </c>
      <c r="BO18" s="117">
        <f>+IFERROR(VLOOKUP($B18,'INF SUCURSALES'!$AR:$AU,3,FALSE),0)</f>
        <v>0</v>
      </c>
      <c r="BP18" s="123">
        <f t="shared" si="192"/>
        <v>0</v>
      </c>
      <c r="BQ18" s="45" t="str">
        <f t="shared" si="193"/>
        <v>N.A</v>
      </c>
      <c r="BR18" s="121">
        <f t="shared" si="194"/>
        <v>-1441950</v>
      </c>
      <c r="BS18" s="45">
        <f t="shared" si="195"/>
        <v>-1</v>
      </c>
      <c r="BT18" s="118">
        <f>+IFERROR(VLOOKUP($B18,PPTO!$L:$O,3,FALSE),0)</f>
        <v>4428571.4285714282</v>
      </c>
      <c r="BU18" s="45">
        <f t="shared" si="196"/>
        <v>0</v>
      </c>
      <c r="BW18" s="48">
        <f>+IFERROR(VLOOKUP($B18,'INF SUCURSALES'!$AH:$AK,4,FALSE),0)</f>
        <v>0</v>
      </c>
      <c r="BX18" s="48">
        <f>+IFERROR(VLOOKUP($B18,'INF SUCURSALES'!$AM:$AP,4,FALSE),0)</f>
        <v>3</v>
      </c>
      <c r="BY18" s="48">
        <f>+IFERROR(VLOOKUP($B18,'INF SUCURSALES'!$AR:$AU,4,FALSE),0)</f>
        <v>0</v>
      </c>
      <c r="BZ18" s="136">
        <f t="shared" si="197"/>
        <v>0</v>
      </c>
      <c r="CA18" s="45" t="str">
        <f t="shared" si="198"/>
        <v>N.A</v>
      </c>
      <c r="CB18" s="136">
        <f t="shared" si="199"/>
        <v>-3</v>
      </c>
      <c r="CC18" s="45">
        <f t="shared" si="200"/>
        <v>-1</v>
      </c>
      <c r="CD18" s="114">
        <f>+IFERROR(VLOOKUP($B18,PPTO!$L:$O,4,FALSE),0)</f>
        <v>13</v>
      </c>
      <c r="CE18" s="45">
        <f t="shared" si="201"/>
        <v>0</v>
      </c>
      <c r="CG18" s="117">
        <f>+IFERROR(VLOOKUP($B18,'INF SUCURSALES'!$AW:$AZ,3,FALSE),0)</f>
        <v>0</v>
      </c>
      <c r="CH18" s="117">
        <f>+IFERROR(VLOOKUP($B18,'INF SUCURSALES'!$BB:$BE,3,FALSE),0)</f>
        <v>19800</v>
      </c>
      <c r="CI18" s="117">
        <f>+IFERROR(VLOOKUP($B18,'INF SUCURSALES'!$BG:$BJ,3,FALSE),0)</f>
        <v>0</v>
      </c>
      <c r="CJ18" s="123">
        <f t="shared" si="202"/>
        <v>0</v>
      </c>
      <c r="CK18" s="45" t="str">
        <f t="shared" si="203"/>
        <v>N.A</v>
      </c>
      <c r="CL18" s="121">
        <f t="shared" si="204"/>
        <v>-19800</v>
      </c>
      <c r="CM18" s="45">
        <f t="shared" si="205"/>
        <v>-1</v>
      </c>
      <c r="CN18" s="118">
        <f>+IFERROR(VLOOKUP($B18,PPTO!$Q:$T,3,FALSE),0)</f>
        <v>106578.48837209304</v>
      </c>
      <c r="CO18" s="45">
        <f t="shared" si="206"/>
        <v>0</v>
      </c>
      <c r="CQ18" s="48">
        <f>+IFERROR(VLOOKUP($B18,'INF SUCURSALES'!$AW:$AZ,4,FALSE),0)</f>
        <v>0</v>
      </c>
      <c r="CR18" s="48">
        <f>+IFERROR(VLOOKUP($B18,'INF SUCURSALES'!$BB:$BE,4,FALSE),0)</f>
        <v>3</v>
      </c>
      <c r="CS18" s="48">
        <f>+IFERROR(VLOOKUP($B18,'INF SUCURSALES'!$BG:$BJ,4,FALSE),0)</f>
        <v>0</v>
      </c>
      <c r="CT18" s="136">
        <f t="shared" si="207"/>
        <v>0</v>
      </c>
      <c r="CU18" s="45" t="str">
        <f t="shared" si="208"/>
        <v>N.A</v>
      </c>
      <c r="CV18" s="136">
        <f t="shared" si="209"/>
        <v>-3</v>
      </c>
      <c r="CW18" s="45">
        <f t="shared" si="210"/>
        <v>-1</v>
      </c>
      <c r="CX18" s="114">
        <f>+IFERROR(VLOOKUP($B18,PPTO!$Q:$T,4,FALSE),0)</f>
        <v>16.14825581395349</v>
      </c>
      <c r="CY18" s="45">
        <f t="shared" si="211"/>
        <v>0</v>
      </c>
      <c r="DA18" s="117">
        <f>+IFERROR(VLOOKUP($B18,'INF SUCURSALES'!$BM:$BP,3,FALSE),0)</f>
        <v>0</v>
      </c>
      <c r="DB18" s="117">
        <f>+IFERROR(VLOOKUP($B18,'INF SUCURSALES'!$BR:$BU,3,FALSE),0)</f>
        <v>0</v>
      </c>
      <c r="DC18" s="117">
        <f>+IFERROR(VLOOKUP($B18,'INF SUCURSALES'!$BW:$BZ,3,FALSE),0)</f>
        <v>122238</v>
      </c>
      <c r="DD18" s="123">
        <f t="shared" si="212"/>
        <v>122238</v>
      </c>
      <c r="DE18" s="45" t="str">
        <f t="shared" si="213"/>
        <v>N.A</v>
      </c>
      <c r="DF18" s="121">
        <f t="shared" si="214"/>
        <v>122238</v>
      </c>
      <c r="DG18" s="45" t="str">
        <f t="shared" si="215"/>
        <v>N.A</v>
      </c>
      <c r="DH18" s="118">
        <f>+IFERROR(VLOOKUP($B18,PPTO!$V:$Y,3,FALSE),0)</f>
        <v>0</v>
      </c>
      <c r="DI18" s="45">
        <f t="shared" si="216"/>
        <v>0</v>
      </c>
      <c r="DJ18" s="47"/>
      <c r="DK18" s="48">
        <f>+IFERROR(VLOOKUP($B18,'INF SUCURSALES'!$BM:$BP,4,FALSE),0)</f>
        <v>0</v>
      </c>
      <c r="DL18" s="48">
        <f>+IFERROR(VLOOKUP($B18,'INF SUCURSALES'!$BR:$BU,4,FALSE),0)</f>
        <v>0</v>
      </c>
      <c r="DM18" s="48">
        <f>+IFERROR(VLOOKUP($B18,'INF SUCURSALES'!$BW:$BZ,4,FALSE),0)</f>
        <v>1</v>
      </c>
      <c r="DN18" s="136">
        <f t="shared" si="217"/>
        <v>1</v>
      </c>
      <c r="DO18" s="45" t="str">
        <f t="shared" si="218"/>
        <v>N.A</v>
      </c>
      <c r="DP18" s="136">
        <f t="shared" si="219"/>
        <v>1</v>
      </c>
      <c r="DQ18" s="45" t="str">
        <f t="shared" si="220"/>
        <v>N.A</v>
      </c>
      <c r="DR18" s="114">
        <f>+IFERROR(VLOOKUP($B18,PPTO!$V:$Y,4,FALSE),0)</f>
        <v>0</v>
      </c>
      <c r="DS18" s="45">
        <f t="shared" si="221"/>
        <v>0</v>
      </c>
      <c r="DU18" s="117">
        <f>+IFERROR(VLOOKUP($B18,'INF SUCURSALES'!$CC:$CF,3,FALSE),0)</f>
        <v>0</v>
      </c>
      <c r="DV18" s="117">
        <f>+IFERROR(VLOOKUP($B18,'INF SUCURSALES'!$CH:$CK,3,FALSE),0)</f>
        <v>0</v>
      </c>
      <c r="DW18" s="117">
        <f>+IFERROR(VLOOKUP($B18,'INF SUCURSALES'!$CM:$CP,3,FALSE),0)</f>
        <v>0</v>
      </c>
      <c r="DX18" s="123">
        <f t="shared" si="222"/>
        <v>0</v>
      </c>
      <c r="DY18" s="45" t="str">
        <f t="shared" si="223"/>
        <v>N.A</v>
      </c>
      <c r="DZ18" s="121">
        <f t="shared" si="224"/>
        <v>0</v>
      </c>
      <c r="EA18" s="45" t="str">
        <f t="shared" si="225"/>
        <v>N.A</v>
      </c>
      <c r="EB18" s="118">
        <f>+IFERROR(VLOOKUP($B18,PPTO!$AA:$AD,3,FALSE),0)</f>
        <v>0</v>
      </c>
      <c r="EC18" s="45">
        <f t="shared" si="226"/>
        <v>0</v>
      </c>
      <c r="ED18" s="47"/>
      <c r="EE18" s="48">
        <f>+IFERROR(VLOOKUP($B18,'INF SUCURSALES'!$CC:$CF,4,FALSE),0)</f>
        <v>0</v>
      </c>
      <c r="EF18" s="48">
        <f>+IFERROR(VLOOKUP($B18,'INF SUCURSALES'!$CH:$CK,4,FALSE),0)</f>
        <v>0</v>
      </c>
      <c r="EG18" s="48">
        <f>+IFERROR(VLOOKUP($B18,'INF SUCURSALES'!$CM:$CP,4,FALSE),0)</f>
        <v>0</v>
      </c>
      <c r="EH18" s="136">
        <f t="shared" si="227"/>
        <v>0</v>
      </c>
      <c r="EI18" s="45" t="str">
        <f t="shared" si="228"/>
        <v>N.A</v>
      </c>
      <c r="EJ18" s="136">
        <f t="shared" si="229"/>
        <v>0</v>
      </c>
      <c r="EK18" s="45" t="str">
        <f t="shared" si="230"/>
        <v>N.A</v>
      </c>
      <c r="EL18" s="114">
        <f>+IFERROR(VLOOKUP($B18,PPTO!$AA:$AD,4,FALSE),0)</f>
        <v>0</v>
      </c>
      <c r="EM18" s="45">
        <f t="shared" si="231"/>
        <v>0</v>
      </c>
    </row>
    <row r="19" spans="2:143" x14ac:dyDescent="0.3">
      <c r="B19" s="35">
        <v>1061</v>
      </c>
      <c r="C19" s="36" t="s">
        <v>177</v>
      </c>
      <c r="E19" s="117">
        <f t="shared" si="232"/>
        <v>76988</v>
      </c>
      <c r="F19" s="117">
        <f t="shared" si="233"/>
        <v>3181152</v>
      </c>
      <c r="G19" s="117">
        <f t="shared" si="234"/>
        <v>730313</v>
      </c>
      <c r="H19" s="123">
        <f t="shared" si="235"/>
        <v>653325</v>
      </c>
      <c r="I19" s="45">
        <f t="shared" si="236"/>
        <v>8.4860627630280039</v>
      </c>
      <c r="J19" s="121">
        <f t="shared" si="237"/>
        <v>-2450839</v>
      </c>
      <c r="K19" s="45">
        <f t="shared" si="238"/>
        <v>-0.77042499069519466</v>
      </c>
      <c r="L19" s="118">
        <f t="shared" si="239"/>
        <v>5118947.4644862795</v>
      </c>
      <c r="M19" s="45">
        <f t="shared" si="240"/>
        <v>0.14266858667073501</v>
      </c>
      <c r="N19" s="47"/>
      <c r="O19" s="48">
        <f t="shared" si="169"/>
        <v>1</v>
      </c>
      <c r="P19" s="48">
        <f t="shared" si="170"/>
        <v>17</v>
      </c>
      <c r="Q19" s="48">
        <f t="shared" si="171"/>
        <v>5</v>
      </c>
      <c r="R19" s="136">
        <f t="shared" si="172"/>
        <v>4</v>
      </c>
      <c r="S19" s="45">
        <f t="shared" si="173"/>
        <v>4</v>
      </c>
      <c r="T19" s="136">
        <f t="shared" si="174"/>
        <v>-12</v>
      </c>
      <c r="U19" s="45">
        <f t="shared" si="175"/>
        <v>-0.70588235294117652</v>
      </c>
      <c r="V19" s="114">
        <f t="shared" si="241"/>
        <v>30.212209302325583</v>
      </c>
      <c r="W19" s="45">
        <f t="shared" si="176"/>
        <v>0.16549600692773983</v>
      </c>
      <c r="Y19" s="117">
        <f>+IFERROR(VLOOKUP(B19,'INF SUCURSALES'!$B:$E,3,FALSE),0)</f>
        <v>76988</v>
      </c>
      <c r="Z19" s="117">
        <f>+IFERROR(VLOOKUP(B19,'INF SUCURSALES'!$G:$J,3,FALSE),0)</f>
        <v>1211052</v>
      </c>
      <c r="AA19" s="117">
        <f>+IFERROR(VLOOKUP(B19,'INF SUCURSALES'!$L:$O,3,FALSE),0)</f>
        <v>223613</v>
      </c>
      <c r="AB19" s="123">
        <f t="shared" si="242"/>
        <v>146625</v>
      </c>
      <c r="AC19" s="45">
        <f t="shared" si="243"/>
        <v>1.9045175871564399</v>
      </c>
      <c r="AD19" s="121">
        <f t="shared" si="244"/>
        <v>-987439</v>
      </c>
      <c r="AE19" s="45">
        <f t="shared" si="245"/>
        <v>-0.8153564008812173</v>
      </c>
      <c r="AF19" s="118">
        <f>+IFERROR(VLOOKUP($B19,PPTO!$B:$E,3,FALSE),0)</f>
        <v>603175.45451950317</v>
      </c>
      <c r="AG19" s="45">
        <f t="shared" si="246"/>
        <v>0.37072629253147049</v>
      </c>
      <c r="AI19" s="48">
        <f>+IFERROR(VLOOKUP(B19,'INF SUCURSALES'!$B:$E,4,FALSE),0)</f>
        <v>1</v>
      </c>
      <c r="AJ19" s="48">
        <f>+IFERROR(VLOOKUP(B19,'INF SUCURSALES'!$G:$J,4,FALSE),0)</f>
        <v>9</v>
      </c>
      <c r="AK19" s="48">
        <f>+IFERROR(VLOOKUP(B19,'INF SUCURSALES'!$L:$O,4,FALSE),0)</f>
        <v>3</v>
      </c>
      <c r="AL19" s="136">
        <f t="shared" si="177"/>
        <v>2</v>
      </c>
      <c r="AM19" s="45">
        <f t="shared" si="178"/>
        <v>2</v>
      </c>
      <c r="AN19" s="136">
        <f t="shared" si="179"/>
        <v>-6</v>
      </c>
      <c r="AO19" s="45">
        <f t="shared" si="180"/>
        <v>-0.66666666666666663</v>
      </c>
      <c r="AP19" s="114">
        <f>+IFERROR(VLOOKUP($B19,PPTO!$B:$E,4,FALSE),0)</f>
        <v>4</v>
      </c>
      <c r="AQ19" s="45">
        <f t="shared" si="181"/>
        <v>0.75</v>
      </c>
      <c r="AS19" s="117">
        <f>+IFERROR(VLOOKUP(B19,'INF SUCURSALES'!$R:$U,3,FALSE),0)</f>
        <v>0</v>
      </c>
      <c r="AT19" s="117">
        <f>+IFERROR(VLOOKUP(B19,'INF SUCURSALES'!$W:$Z,3,FALSE),0)</f>
        <v>0</v>
      </c>
      <c r="AU19" s="117">
        <f>+IFERROR(VLOOKUP(B19,'INF SUCURSALES'!$AB:$AE,3,FALSE),0)</f>
        <v>0</v>
      </c>
      <c r="AV19" s="123">
        <f t="shared" si="182"/>
        <v>0</v>
      </c>
      <c r="AW19" s="45" t="str">
        <f t="shared" si="183"/>
        <v>N.A</v>
      </c>
      <c r="AX19" s="121">
        <f t="shared" si="184"/>
        <v>0</v>
      </c>
      <c r="AY19" s="45" t="str">
        <f t="shared" si="185"/>
        <v>N.A</v>
      </c>
      <c r="AZ19" s="118">
        <f>+IFERROR(VLOOKUP($B19,PPTO!$G:$J,3,FALSE),0)</f>
        <v>0</v>
      </c>
      <c r="BA19" s="45">
        <f t="shared" si="186"/>
        <v>0</v>
      </c>
      <c r="BC19" s="48">
        <f>+IFERROR(VLOOKUP(B19,'INF SUCURSALES'!$R:$U,4,FALSE),0)</f>
        <v>0</v>
      </c>
      <c r="BD19" s="48">
        <f>+IFERROR(VLOOKUP(B19,'INF SUCURSALES'!$W:$Z,4,FALSE),0)</f>
        <v>0</v>
      </c>
      <c r="BE19" s="48">
        <f>+IFERROR(VLOOKUP(B19,'INF SUCURSALES'!$AB:$AE,4,FALSE),0)</f>
        <v>0</v>
      </c>
      <c r="BF19" s="136">
        <f t="shared" si="187"/>
        <v>0</v>
      </c>
      <c r="BG19" s="45" t="str">
        <f t="shared" si="188"/>
        <v>N.A</v>
      </c>
      <c r="BH19" s="136">
        <f t="shared" si="189"/>
        <v>0</v>
      </c>
      <c r="BI19" s="45" t="str">
        <f t="shared" si="190"/>
        <v>N.A</v>
      </c>
      <c r="BJ19" s="114">
        <f>+IFERROR(VLOOKUP($B19,PPTO!$G:$J,4,FALSE),0)</f>
        <v>0</v>
      </c>
      <c r="BK19" s="45">
        <f t="shared" si="191"/>
        <v>0</v>
      </c>
      <c r="BM19" s="117">
        <f>+IFERROR(VLOOKUP($B19,'INF SUCURSALES'!$AH:$AK,3,FALSE),0)</f>
        <v>0</v>
      </c>
      <c r="BN19" s="117">
        <f>+IFERROR(VLOOKUP($B19,'INF SUCURSALES'!$AM:$AP,3,FALSE),0)</f>
        <v>1943700</v>
      </c>
      <c r="BO19" s="117">
        <f>+IFERROR(VLOOKUP($B19,'INF SUCURSALES'!$AR:$AU,3,FALSE),0)</f>
        <v>500100</v>
      </c>
      <c r="BP19" s="123">
        <f t="shared" si="192"/>
        <v>500100</v>
      </c>
      <c r="BQ19" s="45" t="str">
        <f t="shared" si="193"/>
        <v>N.A</v>
      </c>
      <c r="BR19" s="121">
        <f t="shared" si="194"/>
        <v>-1443600</v>
      </c>
      <c r="BS19" s="45">
        <f t="shared" si="195"/>
        <v>-0.74270720790245404</v>
      </c>
      <c r="BT19" s="118">
        <f>+IFERROR(VLOOKUP($B19,PPTO!$L:$O,3,FALSE),0)</f>
        <v>4428571.4285714282</v>
      </c>
      <c r="BU19" s="45">
        <f t="shared" si="196"/>
        <v>0.11292580645161292</v>
      </c>
      <c r="BW19" s="48">
        <f>+IFERROR(VLOOKUP($B19,'INF SUCURSALES'!$AH:$AK,4,FALSE),0)</f>
        <v>0</v>
      </c>
      <c r="BX19" s="48">
        <f>+IFERROR(VLOOKUP($B19,'INF SUCURSALES'!$AM:$AP,4,FALSE),0)</f>
        <v>4</v>
      </c>
      <c r="BY19" s="48">
        <f>+IFERROR(VLOOKUP($B19,'INF SUCURSALES'!$AR:$AU,4,FALSE),0)</f>
        <v>1</v>
      </c>
      <c r="BZ19" s="136">
        <f t="shared" si="197"/>
        <v>1</v>
      </c>
      <c r="CA19" s="45" t="str">
        <f t="shared" si="198"/>
        <v>N.A</v>
      </c>
      <c r="CB19" s="136">
        <f t="shared" si="199"/>
        <v>-3</v>
      </c>
      <c r="CC19" s="45">
        <f t="shared" si="200"/>
        <v>-0.75</v>
      </c>
      <c r="CD19" s="114">
        <f>+IFERROR(VLOOKUP($B19,PPTO!$L:$O,4,FALSE),0)</f>
        <v>13</v>
      </c>
      <c r="CE19" s="45">
        <f t="shared" si="201"/>
        <v>7.6923076923076927E-2</v>
      </c>
      <c r="CG19" s="117">
        <f>+IFERROR(VLOOKUP($B19,'INF SUCURSALES'!$AW:$AZ,3,FALSE),0)</f>
        <v>0</v>
      </c>
      <c r="CH19" s="117">
        <f>+IFERROR(VLOOKUP($B19,'INF SUCURSALES'!$BB:$BE,3,FALSE),0)</f>
        <v>26400</v>
      </c>
      <c r="CI19" s="117">
        <f>+IFERROR(VLOOKUP($B19,'INF SUCURSALES'!$BG:$BJ,3,FALSE),0)</f>
        <v>6600</v>
      </c>
      <c r="CJ19" s="123">
        <f t="shared" si="202"/>
        <v>6600</v>
      </c>
      <c r="CK19" s="45" t="str">
        <f t="shared" si="203"/>
        <v>N.A</v>
      </c>
      <c r="CL19" s="121">
        <f t="shared" si="204"/>
        <v>-19800</v>
      </c>
      <c r="CM19" s="45">
        <f t="shared" si="205"/>
        <v>-0.75</v>
      </c>
      <c r="CN19" s="118">
        <f>+IFERROR(VLOOKUP($B19,PPTO!$Q:$T,3,FALSE),0)</f>
        <v>87200.581395348854</v>
      </c>
      <c r="CO19" s="45">
        <f t="shared" si="206"/>
        <v>7.568756875687567E-2</v>
      </c>
      <c r="CQ19" s="48">
        <f>+IFERROR(VLOOKUP($B19,'INF SUCURSALES'!$AW:$AZ,4,FALSE),0)</f>
        <v>0</v>
      </c>
      <c r="CR19" s="48">
        <f>+IFERROR(VLOOKUP($B19,'INF SUCURSALES'!$BB:$BE,4,FALSE),0)</f>
        <v>4</v>
      </c>
      <c r="CS19" s="48">
        <f>+IFERROR(VLOOKUP($B19,'INF SUCURSALES'!$BG:$BJ,4,FALSE),0)</f>
        <v>1</v>
      </c>
      <c r="CT19" s="136">
        <f t="shared" si="207"/>
        <v>1</v>
      </c>
      <c r="CU19" s="45" t="str">
        <f t="shared" si="208"/>
        <v>N.A</v>
      </c>
      <c r="CV19" s="136">
        <f t="shared" si="209"/>
        <v>-3</v>
      </c>
      <c r="CW19" s="45">
        <f t="shared" si="210"/>
        <v>-0.75</v>
      </c>
      <c r="CX19" s="114">
        <f>+IFERROR(VLOOKUP($B19,PPTO!$Q:$T,4,FALSE),0)</f>
        <v>13.212209302325583</v>
      </c>
      <c r="CY19" s="45">
        <f t="shared" si="211"/>
        <v>7.5687568756875684E-2</v>
      </c>
      <c r="DA19" s="117">
        <f>+IFERROR(VLOOKUP($B19,'INF SUCURSALES'!$BM:$BP,3,FALSE),0)</f>
        <v>0</v>
      </c>
      <c r="DB19" s="117">
        <f>+IFERROR(VLOOKUP($B19,'INF SUCURSALES'!$BR:$BU,3,FALSE),0)</f>
        <v>0</v>
      </c>
      <c r="DC19" s="117">
        <f>+IFERROR(VLOOKUP($B19,'INF SUCURSALES'!$BW:$BZ,3,FALSE),0)</f>
        <v>0</v>
      </c>
      <c r="DD19" s="123">
        <f t="shared" si="212"/>
        <v>0</v>
      </c>
      <c r="DE19" s="45" t="str">
        <f t="shared" si="213"/>
        <v>N.A</v>
      </c>
      <c r="DF19" s="121">
        <f t="shared" si="214"/>
        <v>0</v>
      </c>
      <c r="DG19" s="45" t="str">
        <f t="shared" si="215"/>
        <v>N.A</v>
      </c>
      <c r="DH19" s="118">
        <f>+IFERROR(VLOOKUP($B19,PPTO!$V:$Y,3,FALSE),0)</f>
        <v>0</v>
      </c>
      <c r="DI19" s="45">
        <f t="shared" si="216"/>
        <v>0</v>
      </c>
      <c r="DJ19" s="47"/>
      <c r="DK19" s="48">
        <f>+IFERROR(VLOOKUP($B19,'INF SUCURSALES'!$BM:$BP,4,FALSE),0)</f>
        <v>0</v>
      </c>
      <c r="DL19" s="48">
        <f>+IFERROR(VLOOKUP($B19,'INF SUCURSALES'!$BR:$BU,4,FALSE),0)</f>
        <v>0</v>
      </c>
      <c r="DM19" s="48">
        <f>+IFERROR(VLOOKUP($B19,'INF SUCURSALES'!$BW:$BZ,4,FALSE),0)</f>
        <v>0</v>
      </c>
      <c r="DN19" s="136">
        <f t="shared" si="217"/>
        <v>0</v>
      </c>
      <c r="DO19" s="45" t="str">
        <f t="shared" si="218"/>
        <v>N.A</v>
      </c>
      <c r="DP19" s="136">
        <f t="shared" si="219"/>
        <v>0</v>
      </c>
      <c r="DQ19" s="45" t="str">
        <f t="shared" si="220"/>
        <v>N.A</v>
      </c>
      <c r="DR19" s="114">
        <f>+IFERROR(VLOOKUP($B19,PPTO!$V:$Y,4,FALSE),0)</f>
        <v>0</v>
      </c>
      <c r="DS19" s="45">
        <f t="shared" si="221"/>
        <v>0</v>
      </c>
      <c r="DU19" s="117">
        <f>+IFERROR(VLOOKUP($B19,'INF SUCURSALES'!$CC:$CF,3,FALSE),0)</f>
        <v>0</v>
      </c>
      <c r="DV19" s="117">
        <f>+IFERROR(VLOOKUP($B19,'INF SUCURSALES'!$CH:$CK,3,FALSE),0)</f>
        <v>0</v>
      </c>
      <c r="DW19" s="117">
        <f>+IFERROR(VLOOKUP($B19,'INF SUCURSALES'!$CM:$CP,3,FALSE),0)</f>
        <v>0</v>
      </c>
      <c r="DX19" s="123">
        <f t="shared" si="222"/>
        <v>0</v>
      </c>
      <c r="DY19" s="45" t="str">
        <f t="shared" si="223"/>
        <v>N.A</v>
      </c>
      <c r="DZ19" s="121">
        <f t="shared" si="224"/>
        <v>0</v>
      </c>
      <c r="EA19" s="45" t="str">
        <f t="shared" si="225"/>
        <v>N.A</v>
      </c>
      <c r="EB19" s="118">
        <f>+IFERROR(VLOOKUP($B19,PPTO!$AA:$AD,3,FALSE),0)</f>
        <v>0</v>
      </c>
      <c r="EC19" s="45">
        <f t="shared" si="226"/>
        <v>0</v>
      </c>
      <c r="ED19" s="47"/>
      <c r="EE19" s="48">
        <f>+IFERROR(VLOOKUP($B19,'INF SUCURSALES'!$CC:$CF,4,FALSE),0)</f>
        <v>0</v>
      </c>
      <c r="EF19" s="48">
        <f>+IFERROR(VLOOKUP($B19,'INF SUCURSALES'!$CH:$CK,4,FALSE),0)</f>
        <v>0</v>
      </c>
      <c r="EG19" s="48">
        <f>+IFERROR(VLOOKUP($B19,'INF SUCURSALES'!$CM:$CP,4,FALSE),0)</f>
        <v>0</v>
      </c>
      <c r="EH19" s="136">
        <f t="shared" si="227"/>
        <v>0</v>
      </c>
      <c r="EI19" s="45" t="str">
        <f t="shared" si="228"/>
        <v>N.A</v>
      </c>
      <c r="EJ19" s="136">
        <f t="shared" si="229"/>
        <v>0</v>
      </c>
      <c r="EK19" s="45" t="str">
        <f t="shared" si="230"/>
        <v>N.A</v>
      </c>
      <c r="EL19" s="114">
        <f>+IFERROR(VLOOKUP($B19,PPTO!$AA:$AD,4,FALSE),0)</f>
        <v>0</v>
      </c>
      <c r="EM19" s="45">
        <f t="shared" si="231"/>
        <v>0</v>
      </c>
    </row>
    <row r="20" spans="2:143" x14ac:dyDescent="0.3">
      <c r="B20" s="35">
        <v>1070</v>
      </c>
      <c r="C20" s="37" t="s">
        <v>180</v>
      </c>
      <c r="E20" s="117">
        <f t="shared" si="232"/>
        <v>1561436</v>
      </c>
      <c r="F20" s="117">
        <f t="shared" si="233"/>
        <v>898034</v>
      </c>
      <c r="G20" s="117">
        <f t="shared" si="234"/>
        <v>360393</v>
      </c>
      <c r="H20" s="123">
        <f t="shared" si="235"/>
        <v>-1201043</v>
      </c>
      <c r="I20" s="45">
        <f t="shared" si="236"/>
        <v>-0.7691913085134453</v>
      </c>
      <c r="J20" s="121">
        <f t="shared" si="237"/>
        <v>-537641</v>
      </c>
      <c r="K20" s="45">
        <f t="shared" si="238"/>
        <v>-0.59868668669560399</v>
      </c>
      <c r="L20" s="118">
        <f t="shared" si="239"/>
        <v>6013534.8341015652</v>
      </c>
      <c r="M20" s="45">
        <f t="shared" si="240"/>
        <v>5.9930308868634576E-2</v>
      </c>
      <c r="N20" s="47"/>
      <c r="O20" s="48">
        <f t="shared" si="169"/>
        <v>13</v>
      </c>
      <c r="P20" s="48">
        <f t="shared" si="170"/>
        <v>9</v>
      </c>
      <c r="Q20" s="48">
        <f t="shared" si="171"/>
        <v>4</v>
      </c>
      <c r="R20" s="136">
        <f t="shared" si="172"/>
        <v>-9</v>
      </c>
      <c r="S20" s="45">
        <f t="shared" si="173"/>
        <v>-0.69230769230769229</v>
      </c>
      <c r="T20" s="136">
        <f t="shared" si="174"/>
        <v>-5</v>
      </c>
      <c r="U20" s="45">
        <f t="shared" si="175"/>
        <v>-0.55555555555555558</v>
      </c>
      <c r="V20" s="114">
        <f t="shared" si="241"/>
        <v>29.404069767441861</v>
      </c>
      <c r="W20" s="45">
        <f t="shared" si="176"/>
        <v>0.13603559070687099</v>
      </c>
      <c r="Y20" s="117">
        <f>+IFERROR(VLOOKUP(B20,'INF SUCURSALES'!$B:$E,3,FALSE),0)</f>
        <v>1561436</v>
      </c>
      <c r="Z20" s="117">
        <f>+IFERROR(VLOOKUP(B20,'INF SUCURSALES'!$G:$J,3,FALSE),0)</f>
        <v>898034</v>
      </c>
      <c r="AA20" s="117">
        <f>+IFERROR(VLOOKUP(B20,'INF SUCURSALES'!$L:$O,3,FALSE),0)</f>
        <v>360393</v>
      </c>
      <c r="AB20" s="123">
        <f t="shared" si="242"/>
        <v>-1201043</v>
      </c>
      <c r="AC20" s="45">
        <f t="shared" si="243"/>
        <v>-0.7691913085134453</v>
      </c>
      <c r="AD20" s="121">
        <f t="shared" si="244"/>
        <v>-537641</v>
      </c>
      <c r="AE20" s="45">
        <f t="shared" si="245"/>
        <v>-0.59868668669560399</v>
      </c>
      <c r="AF20" s="118">
        <f>+IFERROR(VLOOKUP($B20,PPTO!$B:$E,3,FALSE),0)</f>
        <v>1555896.5450650211</v>
      </c>
      <c r="AG20" s="45">
        <f t="shared" si="246"/>
        <v>0.23163043914654308</v>
      </c>
      <c r="AI20" s="48">
        <f>+IFERROR(VLOOKUP(B20,'INF SUCURSALES'!$B:$E,4,FALSE),0)</f>
        <v>13</v>
      </c>
      <c r="AJ20" s="48">
        <f>+IFERROR(VLOOKUP(B20,'INF SUCURSALES'!$G:$J,4,FALSE),0)</f>
        <v>9</v>
      </c>
      <c r="AK20" s="48">
        <f>+IFERROR(VLOOKUP(B20,'INF SUCURSALES'!$L:$O,4,FALSE),0)</f>
        <v>4</v>
      </c>
      <c r="AL20" s="136">
        <f t="shared" si="177"/>
        <v>-9</v>
      </c>
      <c r="AM20" s="45">
        <f t="shared" si="178"/>
        <v>-0.69230769230769229</v>
      </c>
      <c r="AN20" s="136">
        <f t="shared" si="179"/>
        <v>-5</v>
      </c>
      <c r="AO20" s="45">
        <f t="shared" si="180"/>
        <v>-0.55555555555555558</v>
      </c>
      <c r="AP20" s="114">
        <f>+IFERROR(VLOOKUP($B20,PPTO!$B:$E,4,FALSE),0)</f>
        <v>12</v>
      </c>
      <c r="AQ20" s="45">
        <f t="shared" si="181"/>
        <v>0.33333333333333331</v>
      </c>
      <c r="AS20" s="117">
        <f>+IFERROR(VLOOKUP(B20,'INF SUCURSALES'!$R:$U,3,FALSE),0)</f>
        <v>0</v>
      </c>
      <c r="AT20" s="117">
        <f>+IFERROR(VLOOKUP(B20,'INF SUCURSALES'!$W:$Z,3,FALSE),0)</f>
        <v>0</v>
      </c>
      <c r="AU20" s="117">
        <f>+IFERROR(VLOOKUP(B20,'INF SUCURSALES'!$AB:$AE,3,FALSE),0)</f>
        <v>0</v>
      </c>
      <c r="AV20" s="123">
        <f t="shared" si="182"/>
        <v>0</v>
      </c>
      <c r="AW20" s="45" t="str">
        <f t="shared" si="183"/>
        <v>N.A</v>
      </c>
      <c r="AX20" s="121">
        <f t="shared" si="184"/>
        <v>0</v>
      </c>
      <c r="AY20" s="45" t="str">
        <f t="shared" si="185"/>
        <v>N.A</v>
      </c>
      <c r="AZ20" s="118">
        <f>+IFERROR(VLOOKUP($B20,PPTO!$G:$J,3,FALSE),0)</f>
        <v>0</v>
      </c>
      <c r="BA20" s="45">
        <f t="shared" si="186"/>
        <v>0</v>
      </c>
      <c r="BC20" s="48">
        <f>+IFERROR(VLOOKUP(B20,'INF SUCURSALES'!$R:$U,4,FALSE),0)</f>
        <v>0</v>
      </c>
      <c r="BD20" s="48">
        <f>+IFERROR(VLOOKUP(B20,'INF SUCURSALES'!$W:$Z,4,FALSE),0)</f>
        <v>0</v>
      </c>
      <c r="BE20" s="48">
        <f>+IFERROR(VLOOKUP(B20,'INF SUCURSALES'!$AB:$AE,4,FALSE),0)</f>
        <v>0</v>
      </c>
      <c r="BF20" s="136">
        <f t="shared" si="187"/>
        <v>0</v>
      </c>
      <c r="BG20" s="45" t="str">
        <f t="shared" si="188"/>
        <v>N.A</v>
      </c>
      <c r="BH20" s="136">
        <f t="shared" si="189"/>
        <v>0</v>
      </c>
      <c r="BI20" s="45" t="str">
        <f t="shared" si="190"/>
        <v>N.A</v>
      </c>
      <c r="BJ20" s="114">
        <f>+IFERROR(VLOOKUP($B20,PPTO!$G:$J,4,FALSE),0)</f>
        <v>0</v>
      </c>
      <c r="BK20" s="45">
        <f t="shared" si="191"/>
        <v>0</v>
      </c>
      <c r="BM20" s="117">
        <f>+IFERROR(VLOOKUP($B20,'INF SUCURSALES'!$AH:$AK,3,FALSE),0)</f>
        <v>0</v>
      </c>
      <c r="BN20" s="117">
        <f>+IFERROR(VLOOKUP($B20,'INF SUCURSALES'!$AM:$AP,3,FALSE),0)</f>
        <v>0</v>
      </c>
      <c r="BO20" s="117">
        <f>+IFERROR(VLOOKUP($B20,'INF SUCURSALES'!$AR:$AU,3,FALSE),0)</f>
        <v>0</v>
      </c>
      <c r="BP20" s="123">
        <f t="shared" si="192"/>
        <v>0</v>
      </c>
      <c r="BQ20" s="45" t="str">
        <f t="shared" si="193"/>
        <v>N.A</v>
      </c>
      <c r="BR20" s="121">
        <f t="shared" si="194"/>
        <v>0</v>
      </c>
      <c r="BS20" s="45" t="str">
        <f t="shared" si="195"/>
        <v>N.A</v>
      </c>
      <c r="BT20" s="118">
        <f>+IFERROR(VLOOKUP($B20,PPTO!$L:$O,3,FALSE),0)</f>
        <v>4428571.4285714282</v>
      </c>
      <c r="BU20" s="45">
        <f t="shared" si="196"/>
        <v>0</v>
      </c>
      <c r="BW20" s="48">
        <f>+IFERROR(VLOOKUP($B20,'INF SUCURSALES'!$AH:$AK,4,FALSE),0)</f>
        <v>0</v>
      </c>
      <c r="BX20" s="48">
        <f>+IFERROR(VLOOKUP($B20,'INF SUCURSALES'!$AM:$AP,4,FALSE),0)</f>
        <v>0</v>
      </c>
      <c r="BY20" s="48">
        <f>+IFERROR(VLOOKUP($B20,'INF SUCURSALES'!$AR:$AU,4,FALSE),0)</f>
        <v>0</v>
      </c>
      <c r="BZ20" s="136">
        <f t="shared" si="197"/>
        <v>0</v>
      </c>
      <c r="CA20" s="45" t="str">
        <f t="shared" si="198"/>
        <v>N.A</v>
      </c>
      <c r="CB20" s="136">
        <f t="shared" si="199"/>
        <v>0</v>
      </c>
      <c r="CC20" s="45" t="str">
        <f t="shared" si="200"/>
        <v>N.A</v>
      </c>
      <c r="CD20" s="114">
        <f>+IFERROR(VLOOKUP($B20,PPTO!$L:$O,4,FALSE),0)</f>
        <v>13</v>
      </c>
      <c r="CE20" s="45">
        <f t="shared" si="201"/>
        <v>0</v>
      </c>
      <c r="CG20" s="117">
        <f>+IFERROR(VLOOKUP($B20,'INF SUCURSALES'!$AW:$AZ,3,FALSE),0)</f>
        <v>0</v>
      </c>
      <c r="CH20" s="117">
        <f>+IFERROR(VLOOKUP($B20,'INF SUCURSALES'!$BB:$BE,3,FALSE),0)</f>
        <v>0</v>
      </c>
      <c r="CI20" s="117">
        <f>+IFERROR(VLOOKUP($B20,'INF SUCURSALES'!$BG:$BJ,3,FALSE),0)</f>
        <v>0</v>
      </c>
      <c r="CJ20" s="123">
        <f t="shared" si="202"/>
        <v>0</v>
      </c>
      <c r="CK20" s="45" t="str">
        <f t="shared" si="203"/>
        <v>N.A</v>
      </c>
      <c r="CL20" s="121">
        <f t="shared" si="204"/>
        <v>0</v>
      </c>
      <c r="CM20" s="45" t="str">
        <f t="shared" si="205"/>
        <v>N.A</v>
      </c>
      <c r="CN20" s="118">
        <f>+IFERROR(VLOOKUP($B20,PPTO!$Q:$T,3,FALSE),0)</f>
        <v>29066.860465116275</v>
      </c>
      <c r="CO20" s="45">
        <f t="shared" si="206"/>
        <v>0</v>
      </c>
      <c r="CQ20" s="48">
        <f>+IFERROR(VLOOKUP($B20,'INF SUCURSALES'!$AW:$AZ,4,FALSE),0)</f>
        <v>0</v>
      </c>
      <c r="CR20" s="48">
        <f>+IFERROR(VLOOKUP($B20,'INF SUCURSALES'!$BB:$BE,4,FALSE),0)</f>
        <v>0</v>
      </c>
      <c r="CS20" s="48">
        <f>+IFERROR(VLOOKUP($B20,'INF SUCURSALES'!$BG:$BJ,4,FALSE),0)</f>
        <v>0</v>
      </c>
      <c r="CT20" s="136">
        <f t="shared" si="207"/>
        <v>0</v>
      </c>
      <c r="CU20" s="45" t="str">
        <f t="shared" si="208"/>
        <v>N.A</v>
      </c>
      <c r="CV20" s="136">
        <f t="shared" si="209"/>
        <v>0</v>
      </c>
      <c r="CW20" s="45" t="str">
        <f t="shared" si="210"/>
        <v>N.A</v>
      </c>
      <c r="CX20" s="114">
        <f>+IFERROR(VLOOKUP($B20,PPTO!$Q:$T,4,FALSE),0)</f>
        <v>4.4040697674418601</v>
      </c>
      <c r="CY20" s="45">
        <f t="shared" si="211"/>
        <v>0</v>
      </c>
      <c r="DA20" s="117">
        <f>+IFERROR(VLOOKUP($B20,'INF SUCURSALES'!$BM:$BP,3,FALSE),0)</f>
        <v>0</v>
      </c>
      <c r="DB20" s="117">
        <f>+IFERROR(VLOOKUP($B20,'INF SUCURSALES'!$BR:$BU,3,FALSE),0)</f>
        <v>0</v>
      </c>
      <c r="DC20" s="117">
        <f>+IFERROR(VLOOKUP($B20,'INF SUCURSALES'!$BW:$BZ,3,FALSE),0)</f>
        <v>0</v>
      </c>
      <c r="DD20" s="123">
        <f t="shared" si="212"/>
        <v>0</v>
      </c>
      <c r="DE20" s="45" t="str">
        <f t="shared" si="213"/>
        <v>N.A</v>
      </c>
      <c r="DF20" s="121">
        <f t="shared" si="214"/>
        <v>0</v>
      </c>
      <c r="DG20" s="45" t="str">
        <f t="shared" si="215"/>
        <v>N.A</v>
      </c>
      <c r="DH20" s="118">
        <f>+IFERROR(VLOOKUP($B20,PPTO!$V:$Y,3,FALSE),0)</f>
        <v>0</v>
      </c>
      <c r="DI20" s="45">
        <f t="shared" si="216"/>
        <v>0</v>
      </c>
      <c r="DJ20" s="47"/>
      <c r="DK20" s="48">
        <f>+IFERROR(VLOOKUP($B20,'INF SUCURSALES'!$BM:$BP,4,FALSE),0)</f>
        <v>0</v>
      </c>
      <c r="DL20" s="48">
        <f>+IFERROR(VLOOKUP($B20,'INF SUCURSALES'!$BR:$BU,4,FALSE),0)</f>
        <v>0</v>
      </c>
      <c r="DM20" s="48">
        <f>+IFERROR(VLOOKUP($B20,'INF SUCURSALES'!$BW:$BZ,4,FALSE),0)</f>
        <v>0</v>
      </c>
      <c r="DN20" s="136">
        <f t="shared" si="217"/>
        <v>0</v>
      </c>
      <c r="DO20" s="45" t="str">
        <f t="shared" si="218"/>
        <v>N.A</v>
      </c>
      <c r="DP20" s="136">
        <f t="shared" si="219"/>
        <v>0</v>
      </c>
      <c r="DQ20" s="45" t="str">
        <f t="shared" si="220"/>
        <v>N.A</v>
      </c>
      <c r="DR20" s="114">
        <f>+IFERROR(VLOOKUP($B20,PPTO!$V:$Y,4,FALSE),0)</f>
        <v>0</v>
      </c>
      <c r="DS20" s="45">
        <f t="shared" si="221"/>
        <v>0</v>
      </c>
      <c r="DU20" s="117">
        <f>+IFERROR(VLOOKUP($B20,'INF SUCURSALES'!$CC:$CF,3,FALSE),0)</f>
        <v>0</v>
      </c>
      <c r="DV20" s="117">
        <f>+IFERROR(VLOOKUP($B20,'INF SUCURSALES'!$CH:$CK,3,FALSE),0)</f>
        <v>0</v>
      </c>
      <c r="DW20" s="117">
        <f>+IFERROR(VLOOKUP($B20,'INF SUCURSALES'!$CM:$CP,3,FALSE),0)</f>
        <v>0</v>
      </c>
      <c r="DX20" s="123">
        <f t="shared" si="222"/>
        <v>0</v>
      </c>
      <c r="DY20" s="45" t="str">
        <f t="shared" si="223"/>
        <v>N.A</v>
      </c>
      <c r="DZ20" s="121">
        <f t="shared" si="224"/>
        <v>0</v>
      </c>
      <c r="EA20" s="45" t="str">
        <f t="shared" si="225"/>
        <v>N.A</v>
      </c>
      <c r="EB20" s="118">
        <f>+IFERROR(VLOOKUP($B20,PPTO!$AA:$AD,3,FALSE),0)</f>
        <v>0</v>
      </c>
      <c r="EC20" s="45">
        <f t="shared" si="226"/>
        <v>0</v>
      </c>
      <c r="ED20" s="47"/>
      <c r="EE20" s="48">
        <f>+IFERROR(VLOOKUP($B20,'INF SUCURSALES'!$CC:$CF,4,FALSE),0)</f>
        <v>0</v>
      </c>
      <c r="EF20" s="48">
        <f>+IFERROR(VLOOKUP($B20,'INF SUCURSALES'!$CH:$CK,4,FALSE),0)</f>
        <v>0</v>
      </c>
      <c r="EG20" s="48">
        <f>+IFERROR(VLOOKUP($B20,'INF SUCURSALES'!$CM:$CP,4,FALSE),0)</f>
        <v>0</v>
      </c>
      <c r="EH20" s="136">
        <f t="shared" si="227"/>
        <v>0</v>
      </c>
      <c r="EI20" s="45" t="str">
        <f t="shared" si="228"/>
        <v>N.A</v>
      </c>
      <c r="EJ20" s="136">
        <f t="shared" si="229"/>
        <v>0</v>
      </c>
      <c r="EK20" s="45" t="str">
        <f t="shared" si="230"/>
        <v>N.A</v>
      </c>
      <c r="EL20" s="114">
        <f>+IFERROR(VLOOKUP($B20,PPTO!$AA:$AD,4,FALSE),0)</f>
        <v>0</v>
      </c>
      <c r="EM20" s="45">
        <f t="shared" si="231"/>
        <v>0</v>
      </c>
    </row>
    <row r="21" spans="2:143" x14ac:dyDescent="0.3">
      <c r="B21" s="35">
        <v>1083</v>
      </c>
      <c r="C21" s="36" t="s">
        <v>215</v>
      </c>
      <c r="E21" s="117">
        <f t="shared" si="232"/>
        <v>3942741</v>
      </c>
      <c r="F21" s="117">
        <f t="shared" si="233"/>
        <v>8258277</v>
      </c>
      <c r="G21" s="117">
        <f t="shared" si="234"/>
        <v>905092</v>
      </c>
      <c r="H21" s="123">
        <f t="shared" si="235"/>
        <v>-3037649</v>
      </c>
      <c r="I21" s="45">
        <f t="shared" si="236"/>
        <v>-0.77044091914736479</v>
      </c>
      <c r="J21" s="121">
        <f t="shared" si="237"/>
        <v>-7353185</v>
      </c>
      <c r="K21" s="45">
        <f t="shared" si="238"/>
        <v>-0.89040183563714315</v>
      </c>
      <c r="L21" s="118">
        <f t="shared" si="239"/>
        <v>7359372.9221208682</v>
      </c>
      <c r="M21" s="45">
        <f t="shared" si="240"/>
        <v>0.12298493493643547</v>
      </c>
      <c r="N21" s="47"/>
      <c r="O21" s="48">
        <f t="shared" si="169"/>
        <v>31</v>
      </c>
      <c r="P21" s="48">
        <f t="shared" si="170"/>
        <v>53</v>
      </c>
      <c r="Q21" s="48">
        <f t="shared" si="171"/>
        <v>6</v>
      </c>
      <c r="R21" s="136">
        <f t="shared" si="172"/>
        <v>-25</v>
      </c>
      <c r="S21" s="45">
        <f t="shared" si="173"/>
        <v>-0.80645161290322576</v>
      </c>
      <c r="T21" s="136">
        <f t="shared" si="174"/>
        <v>-47</v>
      </c>
      <c r="U21" s="45">
        <f t="shared" si="175"/>
        <v>-0.8867924528301887</v>
      </c>
      <c r="V21" s="114">
        <f t="shared" si="241"/>
        <v>76.572674418604649</v>
      </c>
      <c r="W21" s="45">
        <f t="shared" si="176"/>
        <v>7.8356934057173228E-2</v>
      </c>
      <c r="Y21" s="117">
        <f>+IFERROR(VLOOKUP(B21,'INF SUCURSALES'!$B:$E,3,FALSE),0)</f>
        <v>3520329</v>
      </c>
      <c r="Z21" s="117">
        <f>+IFERROR(VLOOKUP(B21,'INF SUCURSALES'!$G:$J,3,FALSE),0)</f>
        <v>3656727</v>
      </c>
      <c r="AA21" s="117">
        <f>+IFERROR(VLOOKUP(B21,'INF SUCURSALES'!$L:$O,3,FALSE),0)</f>
        <v>398392</v>
      </c>
      <c r="AB21" s="123">
        <f t="shared" si="242"/>
        <v>-3121937</v>
      </c>
      <c r="AC21" s="45">
        <f t="shared" si="243"/>
        <v>-0.88683103198593083</v>
      </c>
      <c r="AD21" s="121">
        <f t="shared" si="244"/>
        <v>-3258335</v>
      </c>
      <c r="AE21" s="45">
        <f t="shared" si="245"/>
        <v>-0.89105229895477567</v>
      </c>
      <c r="AF21" s="118">
        <f>+IFERROR(VLOOKUP($B21,PPTO!$B:$E,3,FALSE),0)</f>
        <v>2649821.8423866495</v>
      </c>
      <c r="AG21" s="45">
        <f t="shared" si="246"/>
        <v>0.15034671147595913</v>
      </c>
      <c r="AI21" s="48">
        <f>+IFERROR(VLOOKUP(B21,'INF SUCURSALES'!$B:$E,4,FALSE),0)</f>
        <v>29</v>
      </c>
      <c r="AJ21" s="48">
        <f>+IFERROR(VLOOKUP(B21,'INF SUCURSALES'!$G:$J,4,FALSE),0)</f>
        <v>37</v>
      </c>
      <c r="AK21" s="48">
        <f>+IFERROR(VLOOKUP(B21,'INF SUCURSALES'!$L:$O,4,FALSE),0)</f>
        <v>4</v>
      </c>
      <c r="AL21" s="136">
        <f t="shared" si="177"/>
        <v>-25</v>
      </c>
      <c r="AM21" s="45">
        <f t="shared" si="178"/>
        <v>-0.86206896551724133</v>
      </c>
      <c r="AN21" s="136">
        <f t="shared" si="179"/>
        <v>-33</v>
      </c>
      <c r="AO21" s="45">
        <f t="shared" si="180"/>
        <v>-0.89189189189189189</v>
      </c>
      <c r="AP21" s="114">
        <f>+IFERROR(VLOOKUP($B21,PPTO!$B:$E,4,FALSE),0)</f>
        <v>21</v>
      </c>
      <c r="AQ21" s="45">
        <f t="shared" si="181"/>
        <v>0.19047619047619047</v>
      </c>
      <c r="AS21" s="117">
        <f>+IFERROR(VLOOKUP(B21,'INF SUCURSALES'!$R:$U,3,FALSE),0)</f>
        <v>422412</v>
      </c>
      <c r="AT21" s="117">
        <f>+IFERROR(VLOOKUP(B21,'INF SUCURSALES'!$W:$Z,3,FALSE),0)</f>
        <v>0</v>
      </c>
      <c r="AU21" s="117">
        <f>+IFERROR(VLOOKUP(B21,'INF SUCURSALES'!$AB:$AE,3,FALSE),0)</f>
        <v>0</v>
      </c>
      <c r="AV21" s="123">
        <f t="shared" si="182"/>
        <v>-422412</v>
      </c>
      <c r="AW21" s="45">
        <f t="shared" si="183"/>
        <v>-1</v>
      </c>
      <c r="AX21" s="121">
        <f t="shared" si="184"/>
        <v>0</v>
      </c>
      <c r="AY21" s="45" t="str">
        <f t="shared" si="185"/>
        <v>N.A</v>
      </c>
      <c r="AZ21" s="118">
        <f>+IFERROR(VLOOKUP($B21,PPTO!$G:$J,3,FALSE),0)</f>
        <v>0</v>
      </c>
      <c r="BA21" s="45">
        <f t="shared" si="186"/>
        <v>0</v>
      </c>
      <c r="BC21" s="48">
        <f>+IFERROR(VLOOKUP(B21,'INF SUCURSALES'!$R:$U,4,FALSE),0)</f>
        <v>2</v>
      </c>
      <c r="BD21" s="48">
        <f>+IFERROR(VLOOKUP(B21,'INF SUCURSALES'!$W:$Z,4,FALSE),0)</f>
        <v>0</v>
      </c>
      <c r="BE21" s="48">
        <f>+IFERROR(VLOOKUP(B21,'INF SUCURSALES'!$AB:$AE,4,FALSE),0)</f>
        <v>0</v>
      </c>
      <c r="BF21" s="136">
        <f t="shared" si="187"/>
        <v>-2</v>
      </c>
      <c r="BG21" s="45">
        <f t="shared" si="188"/>
        <v>-1</v>
      </c>
      <c r="BH21" s="136">
        <f t="shared" si="189"/>
        <v>0</v>
      </c>
      <c r="BI21" s="45" t="str">
        <f t="shared" si="190"/>
        <v>N.A</v>
      </c>
      <c r="BJ21" s="114">
        <f>+IFERROR(VLOOKUP($B21,PPTO!$G:$J,4,FALSE),0)</f>
        <v>0</v>
      </c>
      <c r="BK21" s="45">
        <f t="shared" si="191"/>
        <v>0</v>
      </c>
      <c r="BM21" s="117">
        <f>+IFERROR(VLOOKUP($B21,'INF SUCURSALES'!$AH:$AK,3,FALSE),0)</f>
        <v>0</v>
      </c>
      <c r="BN21" s="117">
        <f>+IFERROR(VLOOKUP($B21,'INF SUCURSALES'!$AM:$AP,3,FALSE),0)</f>
        <v>4548750</v>
      </c>
      <c r="BO21" s="117">
        <f>+IFERROR(VLOOKUP($B21,'INF SUCURSALES'!$AR:$AU,3,FALSE),0)</f>
        <v>500100</v>
      </c>
      <c r="BP21" s="123">
        <f t="shared" si="192"/>
        <v>500100</v>
      </c>
      <c r="BQ21" s="45" t="str">
        <f t="shared" si="193"/>
        <v>N.A</v>
      </c>
      <c r="BR21" s="121">
        <f t="shared" si="194"/>
        <v>-4048650</v>
      </c>
      <c r="BS21" s="45">
        <f t="shared" si="195"/>
        <v>-0.89005770816158281</v>
      </c>
      <c r="BT21" s="118">
        <f>+IFERROR(VLOOKUP($B21,PPTO!$L:$O,3,FALSE),0)</f>
        <v>4428571.4285714282</v>
      </c>
      <c r="BU21" s="45">
        <f t="shared" si="196"/>
        <v>0.11292580645161292</v>
      </c>
      <c r="BW21" s="48">
        <f>+IFERROR(VLOOKUP($B21,'INF SUCURSALES'!$AH:$AK,4,FALSE),0)</f>
        <v>0</v>
      </c>
      <c r="BX21" s="48">
        <f>+IFERROR(VLOOKUP($B21,'INF SUCURSALES'!$AM:$AP,4,FALSE),0)</f>
        <v>8</v>
      </c>
      <c r="BY21" s="48">
        <f>+IFERROR(VLOOKUP($B21,'INF SUCURSALES'!$AR:$AU,4,FALSE),0)</f>
        <v>1</v>
      </c>
      <c r="BZ21" s="136">
        <f t="shared" si="197"/>
        <v>1</v>
      </c>
      <c r="CA21" s="45" t="str">
        <f t="shared" si="198"/>
        <v>N.A</v>
      </c>
      <c r="CB21" s="136">
        <f t="shared" si="199"/>
        <v>-7</v>
      </c>
      <c r="CC21" s="45">
        <f t="shared" si="200"/>
        <v>-0.875</v>
      </c>
      <c r="CD21" s="114">
        <f>+IFERROR(VLOOKUP($B21,PPTO!$L:$O,4,FALSE),0)</f>
        <v>13</v>
      </c>
      <c r="CE21" s="45">
        <f t="shared" si="201"/>
        <v>7.6923076923076927E-2</v>
      </c>
      <c r="CG21" s="117">
        <f>+IFERROR(VLOOKUP($B21,'INF SUCURSALES'!$AW:$AZ,3,FALSE),0)</f>
        <v>0</v>
      </c>
      <c r="CH21" s="117">
        <f>+IFERROR(VLOOKUP($B21,'INF SUCURSALES'!$BB:$BE,3,FALSE),0)</f>
        <v>52800</v>
      </c>
      <c r="CI21" s="117">
        <f>+IFERROR(VLOOKUP($B21,'INF SUCURSALES'!$BG:$BJ,3,FALSE),0)</f>
        <v>6600</v>
      </c>
      <c r="CJ21" s="123">
        <f t="shared" si="202"/>
        <v>6600</v>
      </c>
      <c r="CK21" s="45" t="str">
        <f t="shared" si="203"/>
        <v>N.A</v>
      </c>
      <c r="CL21" s="121">
        <f t="shared" si="204"/>
        <v>-46200</v>
      </c>
      <c r="CM21" s="45">
        <f t="shared" si="205"/>
        <v>-0.875</v>
      </c>
      <c r="CN21" s="118">
        <f>+IFERROR(VLOOKUP($B21,PPTO!$Q:$T,3,FALSE),0)</f>
        <v>280979.65116279066</v>
      </c>
      <c r="CO21" s="45">
        <f t="shared" si="206"/>
        <v>2.3489245476271767E-2</v>
      </c>
      <c r="CQ21" s="48">
        <f>+IFERROR(VLOOKUP($B21,'INF SUCURSALES'!$AW:$AZ,4,FALSE),0)</f>
        <v>0</v>
      </c>
      <c r="CR21" s="48">
        <f>+IFERROR(VLOOKUP($B21,'INF SUCURSALES'!$BB:$BE,4,FALSE),0)</f>
        <v>8</v>
      </c>
      <c r="CS21" s="48">
        <f>+IFERROR(VLOOKUP($B21,'INF SUCURSALES'!$BG:$BJ,4,FALSE),0)</f>
        <v>1</v>
      </c>
      <c r="CT21" s="136">
        <f t="shared" si="207"/>
        <v>1</v>
      </c>
      <c r="CU21" s="45" t="str">
        <f t="shared" si="208"/>
        <v>N.A</v>
      </c>
      <c r="CV21" s="136">
        <f t="shared" si="209"/>
        <v>-7</v>
      </c>
      <c r="CW21" s="45">
        <f t="shared" si="210"/>
        <v>-0.875</v>
      </c>
      <c r="CX21" s="114">
        <f>+IFERROR(VLOOKUP($B21,PPTO!$Q:$T,4,FALSE),0)</f>
        <v>42.572674418604649</v>
      </c>
      <c r="CY21" s="45">
        <f t="shared" si="211"/>
        <v>2.3489245476271767E-2</v>
      </c>
      <c r="DA21" s="117">
        <f>+IFERROR(VLOOKUP($B21,'INF SUCURSALES'!$BM:$BP,3,FALSE),0)</f>
        <v>0</v>
      </c>
      <c r="DB21" s="117">
        <f>+IFERROR(VLOOKUP($B21,'INF SUCURSALES'!$BR:$BU,3,FALSE),0)</f>
        <v>0</v>
      </c>
      <c r="DC21" s="117">
        <f>+IFERROR(VLOOKUP($B21,'INF SUCURSALES'!$BW:$BZ,3,FALSE),0)</f>
        <v>0</v>
      </c>
      <c r="DD21" s="123">
        <f t="shared" si="212"/>
        <v>0</v>
      </c>
      <c r="DE21" s="45" t="str">
        <f t="shared" si="213"/>
        <v>N.A</v>
      </c>
      <c r="DF21" s="121">
        <f t="shared" si="214"/>
        <v>0</v>
      </c>
      <c r="DG21" s="45" t="str">
        <f t="shared" si="215"/>
        <v>N.A</v>
      </c>
      <c r="DH21" s="118">
        <f>+IFERROR(VLOOKUP($B21,PPTO!$V:$Y,3,FALSE),0)</f>
        <v>0</v>
      </c>
      <c r="DI21" s="45">
        <f t="shared" si="216"/>
        <v>0</v>
      </c>
      <c r="DJ21" s="47"/>
      <c r="DK21" s="48">
        <f>+IFERROR(VLOOKUP($B21,'INF SUCURSALES'!$BM:$BP,4,FALSE),0)</f>
        <v>0</v>
      </c>
      <c r="DL21" s="48">
        <f>+IFERROR(VLOOKUP($B21,'INF SUCURSALES'!$BR:$BU,4,FALSE),0)</f>
        <v>0</v>
      </c>
      <c r="DM21" s="48">
        <f>+IFERROR(VLOOKUP($B21,'INF SUCURSALES'!$BW:$BZ,4,FALSE),0)</f>
        <v>0</v>
      </c>
      <c r="DN21" s="136">
        <f t="shared" si="217"/>
        <v>0</v>
      </c>
      <c r="DO21" s="45" t="str">
        <f t="shared" si="218"/>
        <v>N.A</v>
      </c>
      <c r="DP21" s="136">
        <f t="shared" si="219"/>
        <v>0</v>
      </c>
      <c r="DQ21" s="45" t="str">
        <f t="shared" si="220"/>
        <v>N.A</v>
      </c>
      <c r="DR21" s="114">
        <f>+IFERROR(VLOOKUP($B21,PPTO!$V:$Y,4,FALSE),0)</f>
        <v>0</v>
      </c>
      <c r="DS21" s="45">
        <f t="shared" si="221"/>
        <v>0</v>
      </c>
      <c r="DU21" s="117">
        <f>+IFERROR(VLOOKUP($B21,'INF SUCURSALES'!$CC:$CF,3,FALSE),0)</f>
        <v>0</v>
      </c>
      <c r="DV21" s="117">
        <f>+IFERROR(VLOOKUP($B21,'INF SUCURSALES'!$CH:$CK,3,FALSE),0)</f>
        <v>0</v>
      </c>
      <c r="DW21" s="117">
        <f>+IFERROR(VLOOKUP($B21,'INF SUCURSALES'!$CM:$CP,3,FALSE),0)</f>
        <v>0</v>
      </c>
      <c r="DX21" s="123">
        <f t="shared" si="222"/>
        <v>0</v>
      </c>
      <c r="DY21" s="45" t="str">
        <f t="shared" si="223"/>
        <v>N.A</v>
      </c>
      <c r="DZ21" s="121">
        <f t="shared" si="224"/>
        <v>0</v>
      </c>
      <c r="EA21" s="45" t="str">
        <f t="shared" si="225"/>
        <v>N.A</v>
      </c>
      <c r="EB21" s="118">
        <f>+IFERROR(VLOOKUP($B21,PPTO!$AA:$AD,3,FALSE),0)</f>
        <v>0</v>
      </c>
      <c r="EC21" s="45">
        <f t="shared" si="226"/>
        <v>0</v>
      </c>
      <c r="ED21" s="47"/>
      <c r="EE21" s="48">
        <f>+IFERROR(VLOOKUP($B21,'INF SUCURSALES'!$CC:$CF,4,FALSE),0)</f>
        <v>0</v>
      </c>
      <c r="EF21" s="48">
        <f>+IFERROR(VLOOKUP($B21,'INF SUCURSALES'!$CH:$CK,4,FALSE),0)</f>
        <v>0</v>
      </c>
      <c r="EG21" s="48">
        <f>+IFERROR(VLOOKUP($B21,'INF SUCURSALES'!$CM:$CP,4,FALSE),0)</f>
        <v>0</v>
      </c>
      <c r="EH21" s="136">
        <f t="shared" si="227"/>
        <v>0</v>
      </c>
      <c r="EI21" s="45" t="str">
        <f t="shared" si="228"/>
        <v>N.A</v>
      </c>
      <c r="EJ21" s="136">
        <f t="shared" si="229"/>
        <v>0</v>
      </c>
      <c r="EK21" s="45" t="str">
        <f t="shared" si="230"/>
        <v>N.A</v>
      </c>
      <c r="EL21" s="114">
        <f>+IFERROR(VLOOKUP($B21,PPTO!$AA:$AD,4,FALSE),0)</f>
        <v>0</v>
      </c>
      <c r="EM21" s="45">
        <f t="shared" si="231"/>
        <v>0</v>
      </c>
    </row>
    <row r="22" spans="2:143" x14ac:dyDescent="0.3">
      <c r="B22" s="35">
        <v>1130</v>
      </c>
      <c r="C22" s="36" t="s">
        <v>178</v>
      </c>
      <c r="E22" s="117">
        <f t="shared" si="232"/>
        <v>3036019</v>
      </c>
      <c r="F22" s="117">
        <f t="shared" si="233"/>
        <v>4146850</v>
      </c>
      <c r="G22" s="117">
        <f t="shared" si="234"/>
        <v>498212</v>
      </c>
      <c r="H22" s="123">
        <f t="shared" si="235"/>
        <v>-2537807</v>
      </c>
      <c r="I22" s="45">
        <f t="shared" si="236"/>
        <v>-0.83589957770356504</v>
      </c>
      <c r="J22" s="121">
        <f t="shared" si="237"/>
        <v>-3648638</v>
      </c>
      <c r="K22" s="45">
        <f t="shared" si="238"/>
        <v>-0.87985772333216783</v>
      </c>
      <c r="L22" s="118">
        <f t="shared" si="239"/>
        <v>5668820.8558923667</v>
      </c>
      <c r="M22" s="45">
        <f t="shared" si="240"/>
        <v>8.7886354616787968E-2</v>
      </c>
      <c r="N22" s="47"/>
      <c r="O22" s="48">
        <f t="shared" si="169"/>
        <v>24</v>
      </c>
      <c r="P22" s="48">
        <f t="shared" si="170"/>
        <v>35</v>
      </c>
      <c r="Q22" s="48">
        <f t="shared" si="171"/>
        <v>7</v>
      </c>
      <c r="R22" s="136">
        <f t="shared" si="172"/>
        <v>-17</v>
      </c>
      <c r="S22" s="45">
        <f t="shared" si="173"/>
        <v>-0.70833333333333337</v>
      </c>
      <c r="T22" s="136">
        <f t="shared" si="174"/>
        <v>-28</v>
      </c>
      <c r="U22" s="45">
        <f t="shared" si="175"/>
        <v>-0.8</v>
      </c>
      <c r="V22" s="114">
        <f t="shared" si="241"/>
        <v>40.08430232558139</v>
      </c>
      <c r="W22" s="45">
        <f t="shared" si="176"/>
        <v>0.1746319530060193</v>
      </c>
      <c r="Y22" s="117">
        <f>+IFERROR(VLOOKUP(B22,'INF SUCURSALES'!$B:$E,3,FALSE),0)</f>
        <v>3036019</v>
      </c>
      <c r="Z22" s="117">
        <f>+IFERROR(VLOOKUP(B22,'INF SUCURSALES'!$G:$J,3,FALSE),0)</f>
        <v>2000200</v>
      </c>
      <c r="AA22" s="117">
        <f>+IFERROR(VLOOKUP(B22,'INF SUCURSALES'!$L:$O,3,FALSE),0)</f>
        <v>478412</v>
      </c>
      <c r="AB22" s="123">
        <f t="shared" si="242"/>
        <v>-2557607</v>
      </c>
      <c r="AC22" s="45">
        <f t="shared" si="243"/>
        <v>-0.84242127601968231</v>
      </c>
      <c r="AD22" s="121">
        <f t="shared" si="244"/>
        <v>-1521788</v>
      </c>
      <c r="AE22" s="45">
        <f t="shared" si="245"/>
        <v>-0.76081791820817923</v>
      </c>
      <c r="AF22" s="118">
        <f>+IFERROR(VLOOKUP($B22,PPTO!$B:$E,3,FALSE),0)</f>
        <v>1114293.0319721007</v>
      </c>
      <c r="AG22" s="45">
        <f t="shared" si="246"/>
        <v>0.42934128301358554</v>
      </c>
      <c r="AI22" s="48">
        <f>+IFERROR(VLOOKUP(B22,'INF SUCURSALES'!$B:$E,4,FALSE),0)</f>
        <v>24</v>
      </c>
      <c r="AJ22" s="48">
        <f>+IFERROR(VLOOKUP(B22,'INF SUCURSALES'!$G:$J,4,FALSE),0)</f>
        <v>19</v>
      </c>
      <c r="AK22" s="48">
        <f>+IFERROR(VLOOKUP(B22,'INF SUCURSALES'!$L:$O,4,FALSE),0)</f>
        <v>4</v>
      </c>
      <c r="AL22" s="136">
        <f t="shared" si="177"/>
        <v>-20</v>
      </c>
      <c r="AM22" s="45">
        <f t="shared" si="178"/>
        <v>-0.83333333333333337</v>
      </c>
      <c r="AN22" s="136">
        <f t="shared" si="179"/>
        <v>-15</v>
      </c>
      <c r="AO22" s="45">
        <f t="shared" si="180"/>
        <v>-0.78947368421052633</v>
      </c>
      <c r="AP22" s="114">
        <f>+IFERROR(VLOOKUP($B22,PPTO!$B:$E,4,FALSE),0)</f>
        <v>8</v>
      </c>
      <c r="AQ22" s="45">
        <f t="shared" si="181"/>
        <v>0.5</v>
      </c>
      <c r="AS22" s="117">
        <f>+IFERROR(VLOOKUP(B22,'INF SUCURSALES'!$R:$U,3,FALSE),0)</f>
        <v>0</v>
      </c>
      <c r="AT22" s="117">
        <f>+IFERROR(VLOOKUP(B22,'INF SUCURSALES'!$W:$Z,3,FALSE),0)</f>
        <v>0</v>
      </c>
      <c r="AU22" s="117">
        <f>+IFERROR(VLOOKUP(B22,'INF SUCURSALES'!$AB:$AE,3,FALSE),0)</f>
        <v>0</v>
      </c>
      <c r="AV22" s="123">
        <f t="shared" si="182"/>
        <v>0</v>
      </c>
      <c r="AW22" s="45" t="str">
        <f t="shared" si="183"/>
        <v>N.A</v>
      </c>
      <c r="AX22" s="121">
        <f t="shared" si="184"/>
        <v>0</v>
      </c>
      <c r="AY22" s="45" t="str">
        <f t="shared" si="185"/>
        <v>N.A</v>
      </c>
      <c r="AZ22" s="118">
        <f>+IFERROR(VLOOKUP($B22,PPTO!$G:$J,3,FALSE),0)</f>
        <v>0</v>
      </c>
      <c r="BA22" s="45">
        <f t="shared" si="186"/>
        <v>0</v>
      </c>
      <c r="BC22" s="48">
        <f>+IFERROR(VLOOKUP(B22,'INF SUCURSALES'!$R:$U,4,FALSE),0)</f>
        <v>0</v>
      </c>
      <c r="BD22" s="48">
        <f>+IFERROR(VLOOKUP(B22,'INF SUCURSALES'!$W:$Z,4,FALSE),0)</f>
        <v>0</v>
      </c>
      <c r="BE22" s="48">
        <f>+IFERROR(VLOOKUP(B22,'INF SUCURSALES'!$AB:$AE,4,FALSE),0)</f>
        <v>0</v>
      </c>
      <c r="BF22" s="136">
        <f t="shared" si="187"/>
        <v>0</v>
      </c>
      <c r="BG22" s="45" t="str">
        <f t="shared" si="188"/>
        <v>N.A</v>
      </c>
      <c r="BH22" s="136">
        <f t="shared" si="189"/>
        <v>0</v>
      </c>
      <c r="BI22" s="45" t="str">
        <f t="shared" si="190"/>
        <v>N.A</v>
      </c>
      <c r="BJ22" s="114">
        <f>+IFERROR(VLOOKUP($B22,PPTO!$G:$J,4,FALSE),0)</f>
        <v>0</v>
      </c>
      <c r="BK22" s="45">
        <f t="shared" si="191"/>
        <v>0</v>
      </c>
      <c r="BM22" s="117">
        <f>+IFERROR(VLOOKUP($B22,'INF SUCURSALES'!$AH:$AK,3,FALSE),0)</f>
        <v>0</v>
      </c>
      <c r="BN22" s="117">
        <f>+IFERROR(VLOOKUP($B22,'INF SUCURSALES'!$AM:$AP,3,FALSE),0)</f>
        <v>2060850</v>
      </c>
      <c r="BO22" s="117">
        <f>+IFERROR(VLOOKUP($B22,'INF SUCURSALES'!$AR:$AU,3,FALSE),0)</f>
        <v>0</v>
      </c>
      <c r="BP22" s="123">
        <f t="shared" si="192"/>
        <v>0</v>
      </c>
      <c r="BQ22" s="45" t="str">
        <f t="shared" si="193"/>
        <v>N.A</v>
      </c>
      <c r="BR22" s="121">
        <f t="shared" si="194"/>
        <v>-2060850</v>
      </c>
      <c r="BS22" s="45">
        <f t="shared" si="195"/>
        <v>-1</v>
      </c>
      <c r="BT22" s="118">
        <f>+IFERROR(VLOOKUP($B22,PPTO!$L:$O,3,FALSE),0)</f>
        <v>4428571.4285714282</v>
      </c>
      <c r="BU22" s="45">
        <f t="shared" si="196"/>
        <v>0</v>
      </c>
      <c r="BW22" s="48">
        <f>+IFERROR(VLOOKUP($B22,'INF SUCURSALES'!$AH:$AK,4,FALSE),0)</f>
        <v>0</v>
      </c>
      <c r="BX22" s="48">
        <f>+IFERROR(VLOOKUP($B22,'INF SUCURSALES'!$AM:$AP,4,FALSE),0)</f>
        <v>3</v>
      </c>
      <c r="BY22" s="48">
        <f>+IFERROR(VLOOKUP($B22,'INF SUCURSALES'!$AR:$AU,4,FALSE),0)</f>
        <v>0</v>
      </c>
      <c r="BZ22" s="136">
        <f t="shared" si="197"/>
        <v>0</v>
      </c>
      <c r="CA22" s="45" t="str">
        <f t="shared" si="198"/>
        <v>N.A</v>
      </c>
      <c r="CB22" s="136">
        <f t="shared" si="199"/>
        <v>-3</v>
      </c>
      <c r="CC22" s="45">
        <f t="shared" si="200"/>
        <v>-1</v>
      </c>
      <c r="CD22" s="114">
        <f>+IFERROR(VLOOKUP($B22,PPTO!$L:$O,4,FALSE),0)</f>
        <v>13</v>
      </c>
      <c r="CE22" s="45">
        <f t="shared" si="201"/>
        <v>0</v>
      </c>
      <c r="CG22" s="117">
        <f>+IFERROR(VLOOKUP($B22,'INF SUCURSALES'!$AW:$AZ,3,FALSE),0)</f>
        <v>0</v>
      </c>
      <c r="CH22" s="117">
        <f>+IFERROR(VLOOKUP($B22,'INF SUCURSALES'!$BB:$BE,3,FALSE),0)</f>
        <v>85800</v>
      </c>
      <c r="CI22" s="117">
        <f>+IFERROR(VLOOKUP($B22,'INF SUCURSALES'!$BG:$BJ,3,FALSE),0)</f>
        <v>19800</v>
      </c>
      <c r="CJ22" s="123">
        <f t="shared" si="202"/>
        <v>19800</v>
      </c>
      <c r="CK22" s="45" t="str">
        <f t="shared" si="203"/>
        <v>N.A</v>
      </c>
      <c r="CL22" s="121">
        <f t="shared" si="204"/>
        <v>-66000</v>
      </c>
      <c r="CM22" s="45">
        <f t="shared" si="205"/>
        <v>-0.76923076923076927</v>
      </c>
      <c r="CN22" s="118">
        <f>+IFERROR(VLOOKUP($B22,PPTO!$Q:$T,3,FALSE),0)</f>
        <v>125956.39534883721</v>
      </c>
      <c r="CO22" s="45">
        <f t="shared" si="206"/>
        <v>0.15719725818735719</v>
      </c>
      <c r="CQ22" s="48">
        <f>+IFERROR(VLOOKUP($B22,'INF SUCURSALES'!$AW:$AZ,4,FALSE),0)</f>
        <v>0</v>
      </c>
      <c r="CR22" s="48">
        <f>+IFERROR(VLOOKUP($B22,'INF SUCURSALES'!$BB:$BE,4,FALSE),0)</f>
        <v>13</v>
      </c>
      <c r="CS22" s="48">
        <f>+IFERROR(VLOOKUP($B22,'INF SUCURSALES'!$BG:$BJ,4,FALSE),0)</f>
        <v>3</v>
      </c>
      <c r="CT22" s="136">
        <f t="shared" si="207"/>
        <v>3</v>
      </c>
      <c r="CU22" s="45" t="str">
        <f t="shared" si="208"/>
        <v>N.A</v>
      </c>
      <c r="CV22" s="136">
        <f t="shared" si="209"/>
        <v>-10</v>
      </c>
      <c r="CW22" s="45">
        <f t="shared" si="210"/>
        <v>-0.76923076923076927</v>
      </c>
      <c r="CX22" s="114">
        <f>+IFERROR(VLOOKUP($B22,PPTO!$Q:$T,4,FALSE),0)</f>
        <v>19.084302325581394</v>
      </c>
      <c r="CY22" s="45">
        <f t="shared" si="211"/>
        <v>0.15719725818735722</v>
      </c>
      <c r="DA22" s="117">
        <f>+IFERROR(VLOOKUP($B22,'INF SUCURSALES'!$BM:$BP,3,FALSE),0)</f>
        <v>0</v>
      </c>
      <c r="DB22" s="117">
        <f>+IFERROR(VLOOKUP($B22,'INF SUCURSALES'!$BR:$BU,3,FALSE),0)</f>
        <v>0</v>
      </c>
      <c r="DC22" s="117">
        <f>+IFERROR(VLOOKUP($B22,'INF SUCURSALES'!$BW:$BZ,3,FALSE),0)</f>
        <v>0</v>
      </c>
      <c r="DD22" s="123">
        <f t="shared" si="212"/>
        <v>0</v>
      </c>
      <c r="DE22" s="45" t="str">
        <f t="shared" si="213"/>
        <v>N.A</v>
      </c>
      <c r="DF22" s="121">
        <f t="shared" si="214"/>
        <v>0</v>
      </c>
      <c r="DG22" s="45" t="str">
        <f t="shared" si="215"/>
        <v>N.A</v>
      </c>
      <c r="DH22" s="118">
        <f>+IFERROR(VLOOKUP($B22,PPTO!$V:$Y,3,FALSE),0)</f>
        <v>0</v>
      </c>
      <c r="DI22" s="45">
        <f t="shared" si="216"/>
        <v>0</v>
      </c>
      <c r="DJ22" s="47"/>
      <c r="DK22" s="48">
        <f>+IFERROR(VLOOKUP($B22,'INF SUCURSALES'!$BM:$BP,4,FALSE),0)</f>
        <v>0</v>
      </c>
      <c r="DL22" s="48">
        <f>+IFERROR(VLOOKUP($B22,'INF SUCURSALES'!$BR:$BU,4,FALSE),0)</f>
        <v>0</v>
      </c>
      <c r="DM22" s="48">
        <f>+IFERROR(VLOOKUP($B22,'INF SUCURSALES'!$BW:$BZ,4,FALSE),0)</f>
        <v>0</v>
      </c>
      <c r="DN22" s="136">
        <f t="shared" si="217"/>
        <v>0</v>
      </c>
      <c r="DO22" s="45" t="str">
        <f t="shared" si="218"/>
        <v>N.A</v>
      </c>
      <c r="DP22" s="136">
        <f t="shared" si="219"/>
        <v>0</v>
      </c>
      <c r="DQ22" s="45" t="str">
        <f t="shared" si="220"/>
        <v>N.A</v>
      </c>
      <c r="DR22" s="114">
        <f>+IFERROR(VLOOKUP($B22,PPTO!$V:$Y,4,FALSE),0)</f>
        <v>0</v>
      </c>
      <c r="DS22" s="45">
        <f t="shared" si="221"/>
        <v>0</v>
      </c>
      <c r="DU22" s="117">
        <f>+IFERROR(VLOOKUP($B22,'INF SUCURSALES'!$CC:$CF,3,FALSE),0)</f>
        <v>0</v>
      </c>
      <c r="DV22" s="117">
        <f>+IFERROR(VLOOKUP($B22,'INF SUCURSALES'!$CH:$CK,3,FALSE),0)</f>
        <v>0</v>
      </c>
      <c r="DW22" s="117">
        <f>+IFERROR(VLOOKUP($B22,'INF SUCURSALES'!$CM:$CP,3,FALSE),0)</f>
        <v>0</v>
      </c>
      <c r="DX22" s="123">
        <f t="shared" si="222"/>
        <v>0</v>
      </c>
      <c r="DY22" s="45" t="str">
        <f t="shared" si="223"/>
        <v>N.A</v>
      </c>
      <c r="DZ22" s="121">
        <f t="shared" si="224"/>
        <v>0</v>
      </c>
      <c r="EA22" s="45" t="str">
        <f t="shared" si="225"/>
        <v>N.A</v>
      </c>
      <c r="EB22" s="118">
        <f>+IFERROR(VLOOKUP($B22,PPTO!$AA:$AD,3,FALSE),0)</f>
        <v>0</v>
      </c>
      <c r="EC22" s="45">
        <f t="shared" si="226"/>
        <v>0</v>
      </c>
      <c r="ED22" s="47"/>
      <c r="EE22" s="48">
        <f>+IFERROR(VLOOKUP($B22,'INF SUCURSALES'!$CC:$CF,4,FALSE),0)</f>
        <v>0</v>
      </c>
      <c r="EF22" s="48">
        <f>+IFERROR(VLOOKUP($B22,'INF SUCURSALES'!$CH:$CK,4,FALSE),0)</f>
        <v>0</v>
      </c>
      <c r="EG22" s="48">
        <f>+IFERROR(VLOOKUP($B22,'INF SUCURSALES'!$CM:$CP,4,FALSE),0)</f>
        <v>0</v>
      </c>
      <c r="EH22" s="136">
        <f t="shared" si="227"/>
        <v>0</v>
      </c>
      <c r="EI22" s="45" t="str">
        <f t="shared" si="228"/>
        <v>N.A</v>
      </c>
      <c r="EJ22" s="136">
        <f t="shared" si="229"/>
        <v>0</v>
      </c>
      <c r="EK22" s="45" t="str">
        <f t="shared" si="230"/>
        <v>N.A</v>
      </c>
      <c r="EL22" s="114">
        <f>+IFERROR(VLOOKUP($B22,PPTO!$AA:$AD,4,FALSE),0)</f>
        <v>0</v>
      </c>
      <c r="EM22" s="45">
        <f t="shared" si="231"/>
        <v>0</v>
      </c>
    </row>
    <row r="23" spans="2:143" x14ac:dyDescent="0.3">
      <c r="B23" s="35">
        <v>1189</v>
      </c>
      <c r="C23" s="36" t="s">
        <v>147</v>
      </c>
      <c r="E23" s="117">
        <f t="shared" si="232"/>
        <v>1095223</v>
      </c>
      <c r="F23" s="117">
        <f t="shared" si="233"/>
        <v>4419143</v>
      </c>
      <c r="G23" s="117">
        <f t="shared" si="234"/>
        <v>506700</v>
      </c>
      <c r="H23" s="123">
        <f t="shared" si="235"/>
        <v>-588523</v>
      </c>
      <c r="I23" s="45">
        <f t="shared" si="236"/>
        <v>-0.53735449310323102</v>
      </c>
      <c r="J23" s="121">
        <f t="shared" si="237"/>
        <v>-3912443</v>
      </c>
      <c r="K23" s="45">
        <f t="shared" si="238"/>
        <v>-0.88533975931532427</v>
      </c>
      <c r="L23" s="118">
        <f t="shared" si="239"/>
        <v>10440851.402694182</v>
      </c>
      <c r="M23" s="45">
        <f t="shared" si="240"/>
        <v>4.8530524998109822E-2</v>
      </c>
      <c r="N23" s="47"/>
      <c r="O23" s="48">
        <f t="shared" si="169"/>
        <v>14</v>
      </c>
      <c r="P23" s="48">
        <f t="shared" si="170"/>
        <v>32</v>
      </c>
      <c r="Q23" s="48">
        <f t="shared" si="171"/>
        <v>2</v>
      </c>
      <c r="R23" s="136">
        <f t="shared" si="172"/>
        <v>-12</v>
      </c>
      <c r="S23" s="45">
        <f t="shared" si="173"/>
        <v>-0.8571428571428571</v>
      </c>
      <c r="T23" s="136">
        <f t="shared" si="174"/>
        <v>-30</v>
      </c>
      <c r="U23" s="45">
        <f t="shared" si="175"/>
        <v>-0.9375</v>
      </c>
      <c r="V23" s="114">
        <f t="shared" si="241"/>
        <v>76.148255813953483</v>
      </c>
      <c r="W23" s="45">
        <f t="shared" si="176"/>
        <v>2.6264554304256539E-2</v>
      </c>
      <c r="Y23" s="117">
        <f>+IFERROR(VLOOKUP(B23,'INF SUCURSALES'!$B:$E,3,FALSE),0)</f>
        <v>1095223</v>
      </c>
      <c r="Z23" s="117">
        <f>+IFERROR(VLOOKUP(B23,'INF SUCURSALES'!$G:$J,3,FALSE),0)</f>
        <v>1883993</v>
      </c>
      <c r="AA23" s="117">
        <f>+IFERROR(VLOOKUP(B23,'INF SUCURSALES'!$L:$O,3,FALSE),0)</f>
        <v>0</v>
      </c>
      <c r="AB23" s="123">
        <f t="shared" si="242"/>
        <v>-1095223</v>
      </c>
      <c r="AC23" s="45">
        <f t="shared" si="243"/>
        <v>-1</v>
      </c>
      <c r="AD23" s="121">
        <f t="shared" si="244"/>
        <v>-1883993</v>
      </c>
      <c r="AE23" s="45">
        <f t="shared" si="245"/>
        <v>-1</v>
      </c>
      <c r="AF23" s="118">
        <f>+IFERROR(VLOOKUP($B23,PPTO!$B:$E,3,FALSE),0)</f>
        <v>5905701.4857506603</v>
      </c>
      <c r="AG23" s="45">
        <f t="shared" si="246"/>
        <v>0</v>
      </c>
      <c r="AI23" s="48">
        <f>+IFERROR(VLOOKUP(B23,'INF SUCURSALES'!$B:$E,4,FALSE),0)</f>
        <v>14</v>
      </c>
      <c r="AJ23" s="48">
        <f>+IFERROR(VLOOKUP(B23,'INF SUCURSALES'!$G:$J,4,FALSE),0)</f>
        <v>22</v>
      </c>
      <c r="AK23" s="48">
        <f>+IFERROR(VLOOKUP(B23,'INF SUCURSALES'!$L:$O,4,FALSE),0)</f>
        <v>0</v>
      </c>
      <c r="AL23" s="136">
        <f t="shared" si="177"/>
        <v>-14</v>
      </c>
      <c r="AM23" s="45">
        <f t="shared" si="178"/>
        <v>-1</v>
      </c>
      <c r="AN23" s="136">
        <f t="shared" si="179"/>
        <v>-22</v>
      </c>
      <c r="AO23" s="45">
        <f t="shared" si="180"/>
        <v>-1</v>
      </c>
      <c r="AP23" s="114">
        <f>+IFERROR(VLOOKUP($B23,PPTO!$B:$E,4,FALSE),0)</f>
        <v>47</v>
      </c>
      <c r="AQ23" s="45">
        <f t="shared" si="181"/>
        <v>0</v>
      </c>
      <c r="AS23" s="117">
        <f>+IFERROR(VLOOKUP(B23,'INF SUCURSALES'!$R:$U,3,FALSE),0)</f>
        <v>0</v>
      </c>
      <c r="AT23" s="117">
        <f>+IFERROR(VLOOKUP(B23,'INF SUCURSALES'!$W:$Z,3,FALSE),0)</f>
        <v>0</v>
      </c>
      <c r="AU23" s="117">
        <f>+IFERROR(VLOOKUP(B23,'INF SUCURSALES'!$AB:$AE,3,FALSE),0)</f>
        <v>0</v>
      </c>
      <c r="AV23" s="123">
        <f t="shared" si="182"/>
        <v>0</v>
      </c>
      <c r="AW23" s="45" t="str">
        <f t="shared" si="183"/>
        <v>N.A</v>
      </c>
      <c r="AX23" s="121">
        <f t="shared" si="184"/>
        <v>0</v>
      </c>
      <c r="AY23" s="45" t="str">
        <f t="shared" si="185"/>
        <v>N.A</v>
      </c>
      <c r="AZ23" s="118">
        <f>+IFERROR(VLOOKUP($B23,PPTO!$G:$J,3,FALSE),0)</f>
        <v>0</v>
      </c>
      <c r="BA23" s="45">
        <f t="shared" si="186"/>
        <v>0</v>
      </c>
      <c r="BC23" s="48">
        <f>+IFERROR(VLOOKUP(B23,'INF SUCURSALES'!$R:$U,4,FALSE),0)</f>
        <v>0</v>
      </c>
      <c r="BD23" s="48">
        <f>+IFERROR(VLOOKUP(B23,'INF SUCURSALES'!$W:$Z,4,FALSE),0)</f>
        <v>0</v>
      </c>
      <c r="BE23" s="48">
        <f>+IFERROR(VLOOKUP(B23,'INF SUCURSALES'!$AB:$AE,4,FALSE),0)</f>
        <v>0</v>
      </c>
      <c r="BF23" s="136">
        <f t="shared" si="187"/>
        <v>0</v>
      </c>
      <c r="BG23" s="45" t="str">
        <f t="shared" si="188"/>
        <v>N.A</v>
      </c>
      <c r="BH23" s="136">
        <f t="shared" si="189"/>
        <v>0</v>
      </c>
      <c r="BI23" s="45" t="str">
        <f t="shared" si="190"/>
        <v>N.A</v>
      </c>
      <c r="BJ23" s="114">
        <f>+IFERROR(VLOOKUP($B23,PPTO!$G:$J,4,FALSE),0)</f>
        <v>0</v>
      </c>
      <c r="BK23" s="45">
        <f t="shared" si="191"/>
        <v>0</v>
      </c>
      <c r="BM23" s="117">
        <f>+IFERROR(VLOOKUP($B23,'INF SUCURSALES'!$AH:$AK,3,FALSE),0)</f>
        <v>0</v>
      </c>
      <c r="BN23" s="117">
        <f>+IFERROR(VLOOKUP($B23,'INF SUCURSALES'!$AM:$AP,3,FALSE),0)</f>
        <v>2502150</v>
      </c>
      <c r="BO23" s="117">
        <f>+IFERROR(VLOOKUP($B23,'INF SUCURSALES'!$AR:$AU,3,FALSE),0)</f>
        <v>500100</v>
      </c>
      <c r="BP23" s="123">
        <f t="shared" si="192"/>
        <v>500100</v>
      </c>
      <c r="BQ23" s="45" t="str">
        <f t="shared" si="193"/>
        <v>N.A</v>
      </c>
      <c r="BR23" s="121">
        <f t="shared" si="194"/>
        <v>-2002050</v>
      </c>
      <c r="BS23" s="45">
        <f t="shared" si="195"/>
        <v>-0.80013188657754331</v>
      </c>
      <c r="BT23" s="118">
        <f>+IFERROR(VLOOKUP($B23,PPTO!$L:$O,3,FALSE),0)</f>
        <v>4428571.4285714282</v>
      </c>
      <c r="BU23" s="45">
        <f t="shared" si="196"/>
        <v>0.11292580645161292</v>
      </c>
      <c r="BW23" s="48">
        <f>+IFERROR(VLOOKUP($B23,'INF SUCURSALES'!$AH:$AK,4,FALSE),0)</f>
        <v>0</v>
      </c>
      <c r="BX23" s="48">
        <f>+IFERROR(VLOOKUP($B23,'INF SUCURSALES'!$AM:$AP,4,FALSE),0)</f>
        <v>5</v>
      </c>
      <c r="BY23" s="48">
        <f>+IFERROR(VLOOKUP($B23,'INF SUCURSALES'!$AR:$AU,4,FALSE),0)</f>
        <v>1</v>
      </c>
      <c r="BZ23" s="136">
        <f t="shared" si="197"/>
        <v>1</v>
      </c>
      <c r="CA23" s="45" t="str">
        <f t="shared" si="198"/>
        <v>N.A</v>
      </c>
      <c r="CB23" s="136">
        <f t="shared" si="199"/>
        <v>-4</v>
      </c>
      <c r="CC23" s="45">
        <f t="shared" si="200"/>
        <v>-0.8</v>
      </c>
      <c r="CD23" s="114">
        <f>+IFERROR(VLOOKUP($B23,PPTO!$L:$O,4,FALSE),0)</f>
        <v>13</v>
      </c>
      <c r="CE23" s="45">
        <f t="shared" si="201"/>
        <v>7.6923076923076927E-2</v>
      </c>
      <c r="CG23" s="117">
        <f>+IFERROR(VLOOKUP($B23,'INF SUCURSALES'!$AW:$AZ,3,FALSE),0)</f>
        <v>0</v>
      </c>
      <c r="CH23" s="117">
        <f>+IFERROR(VLOOKUP($B23,'INF SUCURSALES'!$BB:$BE,3,FALSE),0)</f>
        <v>33000</v>
      </c>
      <c r="CI23" s="117">
        <f>+IFERROR(VLOOKUP($B23,'INF SUCURSALES'!$BG:$BJ,3,FALSE),0)</f>
        <v>6600</v>
      </c>
      <c r="CJ23" s="123">
        <f t="shared" si="202"/>
        <v>6600</v>
      </c>
      <c r="CK23" s="45" t="str">
        <f t="shared" si="203"/>
        <v>N.A</v>
      </c>
      <c r="CL23" s="121">
        <f t="shared" si="204"/>
        <v>-26400</v>
      </c>
      <c r="CM23" s="45">
        <f t="shared" si="205"/>
        <v>-0.8</v>
      </c>
      <c r="CN23" s="118">
        <f>+IFERROR(VLOOKUP($B23,PPTO!$Q:$T,3,FALSE),0)</f>
        <v>106578.48837209304</v>
      </c>
      <c r="CO23" s="45">
        <f t="shared" si="206"/>
        <v>6.1926192619261917E-2</v>
      </c>
      <c r="CQ23" s="48">
        <f>+IFERROR(VLOOKUP($B23,'INF SUCURSALES'!$AW:$AZ,4,FALSE),0)</f>
        <v>0</v>
      </c>
      <c r="CR23" s="48">
        <f>+IFERROR(VLOOKUP($B23,'INF SUCURSALES'!$BB:$BE,4,FALSE),0)</f>
        <v>5</v>
      </c>
      <c r="CS23" s="48">
        <f>+IFERROR(VLOOKUP($B23,'INF SUCURSALES'!$BG:$BJ,4,FALSE),0)</f>
        <v>1</v>
      </c>
      <c r="CT23" s="136">
        <f t="shared" si="207"/>
        <v>1</v>
      </c>
      <c r="CU23" s="45" t="str">
        <f t="shared" si="208"/>
        <v>N.A</v>
      </c>
      <c r="CV23" s="136">
        <f t="shared" si="209"/>
        <v>-4</v>
      </c>
      <c r="CW23" s="45">
        <f t="shared" si="210"/>
        <v>-0.8</v>
      </c>
      <c r="CX23" s="114">
        <f>+IFERROR(VLOOKUP($B23,PPTO!$Q:$T,4,FALSE),0)</f>
        <v>16.14825581395349</v>
      </c>
      <c r="CY23" s="45">
        <f t="shared" si="211"/>
        <v>6.1926192619261917E-2</v>
      </c>
      <c r="DA23" s="117">
        <f>+IFERROR(VLOOKUP($B23,'INF SUCURSALES'!$BM:$BP,3,FALSE),0)</f>
        <v>0</v>
      </c>
      <c r="DB23" s="117">
        <f>+IFERROR(VLOOKUP($B23,'INF SUCURSALES'!$BR:$BU,3,FALSE),0)</f>
        <v>0</v>
      </c>
      <c r="DC23" s="117">
        <f>+IFERROR(VLOOKUP($B23,'INF SUCURSALES'!$BW:$BZ,3,FALSE),0)</f>
        <v>0</v>
      </c>
      <c r="DD23" s="123">
        <f t="shared" si="212"/>
        <v>0</v>
      </c>
      <c r="DE23" s="45" t="str">
        <f t="shared" si="213"/>
        <v>N.A</v>
      </c>
      <c r="DF23" s="121">
        <f t="shared" si="214"/>
        <v>0</v>
      </c>
      <c r="DG23" s="45" t="str">
        <f t="shared" si="215"/>
        <v>N.A</v>
      </c>
      <c r="DH23" s="118">
        <f>+IFERROR(VLOOKUP($B23,PPTO!$V:$Y,3,FALSE),0)</f>
        <v>0</v>
      </c>
      <c r="DI23" s="45">
        <f t="shared" si="216"/>
        <v>0</v>
      </c>
      <c r="DJ23" s="47"/>
      <c r="DK23" s="48">
        <f>+IFERROR(VLOOKUP($B23,'INF SUCURSALES'!$BM:$BP,4,FALSE),0)</f>
        <v>0</v>
      </c>
      <c r="DL23" s="48">
        <f>+IFERROR(VLOOKUP($B23,'INF SUCURSALES'!$BR:$BU,4,FALSE),0)</f>
        <v>0</v>
      </c>
      <c r="DM23" s="48">
        <f>+IFERROR(VLOOKUP($B23,'INF SUCURSALES'!$BW:$BZ,4,FALSE),0)</f>
        <v>0</v>
      </c>
      <c r="DN23" s="136">
        <f t="shared" si="217"/>
        <v>0</v>
      </c>
      <c r="DO23" s="45" t="str">
        <f t="shared" si="218"/>
        <v>N.A</v>
      </c>
      <c r="DP23" s="136">
        <f t="shared" si="219"/>
        <v>0</v>
      </c>
      <c r="DQ23" s="45" t="str">
        <f t="shared" si="220"/>
        <v>N.A</v>
      </c>
      <c r="DR23" s="114">
        <f>+IFERROR(VLOOKUP($B23,PPTO!$V:$Y,4,FALSE),0)</f>
        <v>0</v>
      </c>
      <c r="DS23" s="45">
        <f t="shared" si="221"/>
        <v>0</v>
      </c>
      <c r="DU23" s="117">
        <f>+IFERROR(VLOOKUP($B23,'INF SUCURSALES'!$CC:$CF,3,FALSE),0)</f>
        <v>0</v>
      </c>
      <c r="DV23" s="117">
        <f>+IFERROR(VLOOKUP($B23,'INF SUCURSALES'!$CH:$CK,3,FALSE),0)</f>
        <v>0</v>
      </c>
      <c r="DW23" s="117">
        <f>+IFERROR(VLOOKUP($B23,'INF SUCURSALES'!$CM:$CP,3,FALSE),0)</f>
        <v>0</v>
      </c>
      <c r="DX23" s="123">
        <f t="shared" si="222"/>
        <v>0</v>
      </c>
      <c r="DY23" s="45" t="str">
        <f t="shared" si="223"/>
        <v>N.A</v>
      </c>
      <c r="DZ23" s="121">
        <f t="shared" si="224"/>
        <v>0</v>
      </c>
      <c r="EA23" s="45" t="str">
        <f t="shared" si="225"/>
        <v>N.A</v>
      </c>
      <c r="EB23" s="118">
        <f>+IFERROR(VLOOKUP($B23,PPTO!$AA:$AD,3,FALSE),0)</f>
        <v>0</v>
      </c>
      <c r="EC23" s="45">
        <f t="shared" si="226"/>
        <v>0</v>
      </c>
      <c r="ED23" s="47"/>
      <c r="EE23" s="48">
        <f>+IFERROR(VLOOKUP($B23,'INF SUCURSALES'!$CC:$CF,4,FALSE),0)</f>
        <v>0</v>
      </c>
      <c r="EF23" s="48">
        <f>+IFERROR(VLOOKUP($B23,'INF SUCURSALES'!$CH:$CK,4,FALSE),0)</f>
        <v>0</v>
      </c>
      <c r="EG23" s="48">
        <f>+IFERROR(VLOOKUP($B23,'INF SUCURSALES'!$CM:$CP,4,FALSE),0)</f>
        <v>0</v>
      </c>
      <c r="EH23" s="136">
        <f t="shared" si="227"/>
        <v>0</v>
      </c>
      <c r="EI23" s="45" t="str">
        <f t="shared" si="228"/>
        <v>N.A</v>
      </c>
      <c r="EJ23" s="136">
        <f t="shared" si="229"/>
        <v>0</v>
      </c>
      <c r="EK23" s="45" t="str">
        <f t="shared" si="230"/>
        <v>N.A</v>
      </c>
      <c r="EL23" s="114">
        <f>+IFERROR(VLOOKUP($B23,PPTO!$AA:$AD,4,FALSE),0)</f>
        <v>0</v>
      </c>
      <c r="EM23" s="45">
        <f t="shared" si="231"/>
        <v>0</v>
      </c>
    </row>
    <row r="24" spans="2:143" x14ac:dyDescent="0.3">
      <c r="B24" s="35">
        <v>1212</v>
      </c>
      <c r="C24" s="36" t="s">
        <v>42</v>
      </c>
      <c r="E24" s="117">
        <f t="shared" si="232"/>
        <v>2608619</v>
      </c>
      <c r="F24" s="117">
        <f t="shared" si="233"/>
        <v>4441737</v>
      </c>
      <c r="G24" s="117">
        <f t="shared" si="234"/>
        <v>506700</v>
      </c>
      <c r="H24" s="123">
        <f t="shared" si="235"/>
        <v>-2101919</v>
      </c>
      <c r="I24" s="45">
        <f t="shared" si="236"/>
        <v>-0.80575929256054646</v>
      </c>
      <c r="J24" s="121">
        <f t="shared" si="237"/>
        <v>-3935037</v>
      </c>
      <c r="K24" s="45">
        <f t="shared" si="238"/>
        <v>-0.8859230071478793</v>
      </c>
      <c r="L24" s="118">
        <f t="shared" si="239"/>
        <v>6293861.9684278704</v>
      </c>
      <c r="M24" s="45">
        <f t="shared" si="240"/>
        <v>8.0507008660465978E-2</v>
      </c>
      <c r="N24" s="47"/>
      <c r="O24" s="48">
        <f t="shared" si="169"/>
        <v>29</v>
      </c>
      <c r="P24" s="48">
        <f t="shared" si="170"/>
        <v>26</v>
      </c>
      <c r="Q24" s="48">
        <f t="shared" si="171"/>
        <v>2</v>
      </c>
      <c r="R24" s="136">
        <f t="shared" si="172"/>
        <v>-27</v>
      </c>
      <c r="S24" s="45">
        <f t="shared" si="173"/>
        <v>-0.93103448275862066</v>
      </c>
      <c r="T24" s="136">
        <f t="shared" si="174"/>
        <v>-24</v>
      </c>
      <c r="U24" s="45">
        <f t="shared" si="175"/>
        <v>-0.92307692307692313</v>
      </c>
      <c r="V24" s="114">
        <f t="shared" si="241"/>
        <v>50.956395348837205</v>
      </c>
      <c r="W24" s="45">
        <f t="shared" si="176"/>
        <v>3.9249244109760974E-2</v>
      </c>
      <c r="Y24" s="117">
        <f>+IFERROR(VLOOKUP(B24,'INF SUCURSALES'!$B:$E,3,FALSE),0)</f>
        <v>2608619</v>
      </c>
      <c r="Z24" s="117">
        <f>+IFERROR(VLOOKUP(B24,'INF SUCURSALES'!$G:$J,3,FALSE),0)</f>
        <v>886587</v>
      </c>
      <c r="AA24" s="117">
        <f>+IFERROR(VLOOKUP(B24,'INF SUCURSALES'!$L:$O,3,FALSE),0)</f>
        <v>0</v>
      </c>
      <c r="AB24" s="123">
        <f t="shared" si="242"/>
        <v>-2608619</v>
      </c>
      <c r="AC24" s="45">
        <f t="shared" si="243"/>
        <v>-1</v>
      </c>
      <c r="AD24" s="121">
        <f t="shared" si="244"/>
        <v>-886587</v>
      </c>
      <c r="AE24" s="45">
        <f t="shared" si="245"/>
        <v>-1</v>
      </c>
      <c r="AF24" s="118">
        <f>+IFERROR(VLOOKUP($B24,PPTO!$B:$E,3,FALSE),0)</f>
        <v>1700578.3305541163</v>
      </c>
      <c r="AG24" s="45">
        <f t="shared" si="246"/>
        <v>0</v>
      </c>
      <c r="AI24" s="48">
        <f>+IFERROR(VLOOKUP(B24,'INF SUCURSALES'!$B:$E,4,FALSE),0)</f>
        <v>29</v>
      </c>
      <c r="AJ24" s="48">
        <f>+IFERROR(VLOOKUP(B24,'INF SUCURSALES'!$G:$J,4,FALSE),0)</f>
        <v>11</v>
      </c>
      <c r="AK24" s="48">
        <f>+IFERROR(VLOOKUP(B24,'INF SUCURSALES'!$L:$O,4,FALSE),0)</f>
        <v>0</v>
      </c>
      <c r="AL24" s="136">
        <f t="shared" si="177"/>
        <v>-29</v>
      </c>
      <c r="AM24" s="45">
        <f t="shared" si="178"/>
        <v>-1</v>
      </c>
      <c r="AN24" s="136">
        <f t="shared" si="179"/>
        <v>-11</v>
      </c>
      <c r="AO24" s="45">
        <f t="shared" si="180"/>
        <v>-1</v>
      </c>
      <c r="AP24" s="114">
        <f>+IFERROR(VLOOKUP($B24,PPTO!$B:$E,4,FALSE),0)</f>
        <v>13</v>
      </c>
      <c r="AQ24" s="45">
        <f t="shared" si="181"/>
        <v>0</v>
      </c>
      <c r="AS24" s="117">
        <f>+IFERROR(VLOOKUP(B24,'INF SUCURSALES'!$R:$U,3,FALSE),0)</f>
        <v>0</v>
      </c>
      <c r="AT24" s="117">
        <f>+IFERROR(VLOOKUP(B24,'INF SUCURSALES'!$W:$Z,3,FALSE),0)</f>
        <v>0</v>
      </c>
      <c r="AU24" s="117">
        <f>+IFERROR(VLOOKUP(B24,'INF SUCURSALES'!$AB:$AE,3,FALSE),0)</f>
        <v>0</v>
      </c>
      <c r="AV24" s="123">
        <f t="shared" si="182"/>
        <v>0</v>
      </c>
      <c r="AW24" s="45" t="str">
        <f t="shared" si="183"/>
        <v>N.A</v>
      </c>
      <c r="AX24" s="121">
        <f t="shared" si="184"/>
        <v>0</v>
      </c>
      <c r="AY24" s="45" t="str">
        <f t="shared" si="185"/>
        <v>N.A</v>
      </c>
      <c r="AZ24" s="118">
        <f>+IFERROR(VLOOKUP($B24,PPTO!$G:$J,3,FALSE),0)</f>
        <v>0</v>
      </c>
      <c r="BA24" s="45">
        <f t="shared" si="186"/>
        <v>0</v>
      </c>
      <c r="BC24" s="48">
        <f>+IFERROR(VLOOKUP(B24,'INF SUCURSALES'!$R:$U,4,FALSE),0)</f>
        <v>0</v>
      </c>
      <c r="BD24" s="48">
        <f>+IFERROR(VLOOKUP(B24,'INF SUCURSALES'!$W:$Z,4,FALSE),0)</f>
        <v>0</v>
      </c>
      <c r="BE24" s="48">
        <f>+IFERROR(VLOOKUP(B24,'INF SUCURSALES'!$AB:$AE,4,FALSE),0)</f>
        <v>0</v>
      </c>
      <c r="BF24" s="136">
        <f t="shared" si="187"/>
        <v>0</v>
      </c>
      <c r="BG24" s="45" t="str">
        <f t="shared" si="188"/>
        <v>N.A</v>
      </c>
      <c r="BH24" s="136">
        <f t="shared" si="189"/>
        <v>0</v>
      </c>
      <c r="BI24" s="45" t="str">
        <f t="shared" si="190"/>
        <v>N.A</v>
      </c>
      <c r="BJ24" s="114">
        <f>+IFERROR(VLOOKUP($B24,PPTO!$G:$J,4,FALSE),0)</f>
        <v>0</v>
      </c>
      <c r="BK24" s="45">
        <f t="shared" si="191"/>
        <v>0</v>
      </c>
      <c r="BM24" s="117">
        <f>+IFERROR(VLOOKUP($B24,'INF SUCURSALES'!$AH:$AK,3,FALSE),0)</f>
        <v>0</v>
      </c>
      <c r="BN24" s="117">
        <f>+IFERROR(VLOOKUP($B24,'INF SUCURSALES'!$AM:$AP,3,FALSE),0)</f>
        <v>3502350</v>
      </c>
      <c r="BO24" s="117">
        <f>+IFERROR(VLOOKUP($B24,'INF SUCURSALES'!$AR:$AU,3,FALSE),0)</f>
        <v>500100</v>
      </c>
      <c r="BP24" s="123">
        <f t="shared" si="192"/>
        <v>500100</v>
      </c>
      <c r="BQ24" s="45" t="str">
        <f t="shared" si="193"/>
        <v>N.A</v>
      </c>
      <c r="BR24" s="121">
        <f t="shared" si="194"/>
        <v>-3002250</v>
      </c>
      <c r="BS24" s="45">
        <f t="shared" si="195"/>
        <v>-0.85721015889331453</v>
      </c>
      <c r="BT24" s="118">
        <f>+IFERROR(VLOOKUP($B24,PPTO!$L:$O,3,FALSE),0)</f>
        <v>4428571.4285714282</v>
      </c>
      <c r="BU24" s="45">
        <f t="shared" si="196"/>
        <v>0.11292580645161292</v>
      </c>
      <c r="BW24" s="48">
        <f>+IFERROR(VLOOKUP($B24,'INF SUCURSALES'!$AH:$AK,4,FALSE),0)</f>
        <v>0</v>
      </c>
      <c r="BX24" s="48">
        <f>+IFERROR(VLOOKUP($B24,'INF SUCURSALES'!$AM:$AP,4,FALSE),0)</f>
        <v>7</v>
      </c>
      <c r="BY24" s="48">
        <f>+IFERROR(VLOOKUP($B24,'INF SUCURSALES'!$AR:$AU,4,FALSE),0)</f>
        <v>1</v>
      </c>
      <c r="BZ24" s="136">
        <f t="shared" si="197"/>
        <v>1</v>
      </c>
      <c r="CA24" s="45" t="str">
        <f t="shared" si="198"/>
        <v>N.A</v>
      </c>
      <c r="CB24" s="136">
        <f t="shared" si="199"/>
        <v>-6</v>
      </c>
      <c r="CC24" s="45">
        <f t="shared" si="200"/>
        <v>-0.8571428571428571</v>
      </c>
      <c r="CD24" s="114">
        <f>+IFERROR(VLOOKUP($B24,PPTO!$L:$O,4,FALSE),0)</f>
        <v>13</v>
      </c>
      <c r="CE24" s="45">
        <f t="shared" si="201"/>
        <v>7.6923076923076927E-2</v>
      </c>
      <c r="CG24" s="117">
        <f>+IFERROR(VLOOKUP($B24,'INF SUCURSALES'!$AW:$AZ,3,FALSE),0)</f>
        <v>0</v>
      </c>
      <c r="CH24" s="117">
        <f>+IFERROR(VLOOKUP($B24,'INF SUCURSALES'!$BB:$BE,3,FALSE),0)</f>
        <v>52800</v>
      </c>
      <c r="CI24" s="117">
        <f>+IFERROR(VLOOKUP($B24,'INF SUCURSALES'!$BG:$BJ,3,FALSE),0)</f>
        <v>6600</v>
      </c>
      <c r="CJ24" s="123">
        <f t="shared" si="202"/>
        <v>6600</v>
      </c>
      <c r="CK24" s="45" t="str">
        <f t="shared" si="203"/>
        <v>N.A</v>
      </c>
      <c r="CL24" s="121">
        <f t="shared" si="204"/>
        <v>-46200</v>
      </c>
      <c r="CM24" s="45">
        <f t="shared" si="205"/>
        <v>-0.875</v>
      </c>
      <c r="CN24" s="118">
        <f>+IFERROR(VLOOKUP($B24,PPTO!$Q:$T,3,FALSE),0)</f>
        <v>164712.20930232559</v>
      </c>
      <c r="CO24" s="45">
        <f t="shared" si="206"/>
        <v>4.0069889341875366E-2</v>
      </c>
      <c r="CQ24" s="48">
        <f>+IFERROR(VLOOKUP($B24,'INF SUCURSALES'!$AW:$AZ,4,FALSE),0)</f>
        <v>0</v>
      </c>
      <c r="CR24" s="48">
        <f>+IFERROR(VLOOKUP($B24,'INF SUCURSALES'!$BB:$BE,4,FALSE),0)</f>
        <v>8</v>
      </c>
      <c r="CS24" s="48">
        <f>+IFERROR(VLOOKUP($B24,'INF SUCURSALES'!$BG:$BJ,4,FALSE),0)</f>
        <v>1</v>
      </c>
      <c r="CT24" s="136">
        <f t="shared" si="207"/>
        <v>1</v>
      </c>
      <c r="CU24" s="45" t="str">
        <f t="shared" si="208"/>
        <v>N.A</v>
      </c>
      <c r="CV24" s="136">
        <f t="shared" si="209"/>
        <v>-7</v>
      </c>
      <c r="CW24" s="45">
        <f t="shared" si="210"/>
        <v>-0.875</v>
      </c>
      <c r="CX24" s="114">
        <f>+IFERROR(VLOOKUP($B24,PPTO!$Q:$T,4,FALSE),0)</f>
        <v>24.956395348837209</v>
      </c>
      <c r="CY24" s="45">
        <f t="shared" si="211"/>
        <v>4.0069889341875366E-2</v>
      </c>
      <c r="DA24" s="117">
        <f>+IFERROR(VLOOKUP($B24,'INF SUCURSALES'!$BM:$BP,3,FALSE),0)</f>
        <v>0</v>
      </c>
      <c r="DB24" s="117">
        <f>+IFERROR(VLOOKUP($B24,'INF SUCURSALES'!$BR:$BU,3,FALSE),0)</f>
        <v>0</v>
      </c>
      <c r="DC24" s="117">
        <f>+IFERROR(VLOOKUP($B24,'INF SUCURSALES'!$BW:$BZ,3,FALSE),0)</f>
        <v>0</v>
      </c>
      <c r="DD24" s="123">
        <f t="shared" si="212"/>
        <v>0</v>
      </c>
      <c r="DE24" s="45" t="str">
        <f t="shared" si="213"/>
        <v>N.A</v>
      </c>
      <c r="DF24" s="121">
        <f t="shared" si="214"/>
        <v>0</v>
      </c>
      <c r="DG24" s="45" t="str">
        <f t="shared" si="215"/>
        <v>N.A</v>
      </c>
      <c r="DH24" s="118">
        <f>+IFERROR(VLOOKUP($B24,PPTO!$V:$Y,3,FALSE),0)</f>
        <v>0</v>
      </c>
      <c r="DI24" s="45">
        <f t="shared" si="216"/>
        <v>0</v>
      </c>
      <c r="DJ24" s="47"/>
      <c r="DK24" s="48">
        <f>+IFERROR(VLOOKUP($B24,'INF SUCURSALES'!$BM:$BP,4,FALSE),0)</f>
        <v>0</v>
      </c>
      <c r="DL24" s="48">
        <f>+IFERROR(VLOOKUP($B24,'INF SUCURSALES'!$BR:$BU,4,FALSE),0)</f>
        <v>0</v>
      </c>
      <c r="DM24" s="48">
        <f>+IFERROR(VLOOKUP($B24,'INF SUCURSALES'!$BW:$BZ,4,FALSE),0)</f>
        <v>0</v>
      </c>
      <c r="DN24" s="136">
        <f t="shared" si="217"/>
        <v>0</v>
      </c>
      <c r="DO24" s="45" t="str">
        <f t="shared" si="218"/>
        <v>N.A</v>
      </c>
      <c r="DP24" s="136">
        <f t="shared" si="219"/>
        <v>0</v>
      </c>
      <c r="DQ24" s="45" t="str">
        <f t="shared" si="220"/>
        <v>N.A</v>
      </c>
      <c r="DR24" s="114">
        <f>+IFERROR(VLOOKUP($B24,PPTO!$V:$Y,4,FALSE),0)</f>
        <v>0</v>
      </c>
      <c r="DS24" s="45">
        <f t="shared" si="221"/>
        <v>0</v>
      </c>
      <c r="DU24" s="117">
        <f>+IFERROR(VLOOKUP($B24,'INF SUCURSALES'!$CC:$CF,3,FALSE),0)</f>
        <v>0</v>
      </c>
      <c r="DV24" s="117">
        <f>+IFERROR(VLOOKUP($B24,'INF SUCURSALES'!$CH:$CK,3,FALSE),0)</f>
        <v>0</v>
      </c>
      <c r="DW24" s="117">
        <f>+IFERROR(VLOOKUP($B24,'INF SUCURSALES'!$CM:$CP,3,FALSE),0)</f>
        <v>0</v>
      </c>
      <c r="DX24" s="123">
        <f t="shared" si="222"/>
        <v>0</v>
      </c>
      <c r="DY24" s="45" t="str">
        <f t="shared" si="223"/>
        <v>N.A</v>
      </c>
      <c r="DZ24" s="121">
        <f t="shared" si="224"/>
        <v>0</v>
      </c>
      <c r="EA24" s="45" t="str">
        <f t="shared" si="225"/>
        <v>N.A</v>
      </c>
      <c r="EB24" s="118">
        <f>+IFERROR(VLOOKUP($B24,PPTO!$AA:$AD,3,FALSE),0)</f>
        <v>0</v>
      </c>
      <c r="EC24" s="45">
        <f t="shared" si="226"/>
        <v>0</v>
      </c>
      <c r="ED24" s="47"/>
      <c r="EE24" s="48">
        <f>+IFERROR(VLOOKUP($B24,'INF SUCURSALES'!$CC:$CF,4,FALSE),0)</f>
        <v>0</v>
      </c>
      <c r="EF24" s="48">
        <f>+IFERROR(VLOOKUP($B24,'INF SUCURSALES'!$CH:$CK,4,FALSE),0)</f>
        <v>0</v>
      </c>
      <c r="EG24" s="48">
        <f>+IFERROR(VLOOKUP($B24,'INF SUCURSALES'!$CM:$CP,4,FALSE),0)</f>
        <v>0</v>
      </c>
      <c r="EH24" s="136">
        <f t="shared" si="227"/>
        <v>0</v>
      </c>
      <c r="EI24" s="45" t="str">
        <f t="shared" si="228"/>
        <v>N.A</v>
      </c>
      <c r="EJ24" s="136">
        <f t="shared" si="229"/>
        <v>0</v>
      </c>
      <c r="EK24" s="45" t="str">
        <f t="shared" si="230"/>
        <v>N.A</v>
      </c>
      <c r="EL24" s="114">
        <f>+IFERROR(VLOOKUP($B24,PPTO!$AA:$AD,4,FALSE),0)</f>
        <v>0</v>
      </c>
      <c r="EM24" s="45">
        <f t="shared" si="231"/>
        <v>0</v>
      </c>
    </row>
    <row r="25" spans="2:143" x14ac:dyDescent="0.3">
      <c r="B25" s="35">
        <v>1251</v>
      </c>
      <c r="C25" s="36" t="s">
        <v>31</v>
      </c>
      <c r="E25" s="117">
        <f t="shared" si="232"/>
        <v>7976839</v>
      </c>
      <c r="F25" s="117">
        <f t="shared" si="233"/>
        <v>1989015</v>
      </c>
      <c r="G25" s="117">
        <f t="shared" si="234"/>
        <v>1132416</v>
      </c>
      <c r="H25" s="123">
        <f t="shared" si="235"/>
        <v>-6844423</v>
      </c>
      <c r="I25" s="45">
        <f t="shared" si="236"/>
        <v>-0.85803699936779465</v>
      </c>
      <c r="J25" s="121">
        <f t="shared" si="237"/>
        <v>-856599</v>
      </c>
      <c r="K25" s="45">
        <f t="shared" si="238"/>
        <v>-0.43066492711216353</v>
      </c>
      <c r="L25" s="118">
        <f t="shared" si="239"/>
        <v>7055886.3878797749</v>
      </c>
      <c r="M25" s="45">
        <f t="shared" si="240"/>
        <v>0.16049238008497468</v>
      </c>
      <c r="N25" s="47"/>
      <c r="O25" s="48">
        <f t="shared" si="169"/>
        <v>69</v>
      </c>
      <c r="P25" s="48">
        <f t="shared" si="170"/>
        <v>15</v>
      </c>
      <c r="Q25" s="48">
        <f t="shared" si="171"/>
        <v>6</v>
      </c>
      <c r="R25" s="136">
        <f t="shared" si="172"/>
        <v>-63</v>
      </c>
      <c r="S25" s="45">
        <f t="shared" si="173"/>
        <v>-0.91304347826086951</v>
      </c>
      <c r="T25" s="136">
        <f t="shared" si="174"/>
        <v>-9</v>
      </c>
      <c r="U25" s="45">
        <f t="shared" si="175"/>
        <v>-0.6</v>
      </c>
      <c r="V25" s="114">
        <f t="shared" si="241"/>
        <v>37.872093023255815</v>
      </c>
      <c r="W25" s="45">
        <f t="shared" si="176"/>
        <v>0.15842800122812403</v>
      </c>
      <c r="Y25" s="117">
        <f>+IFERROR(VLOOKUP(B25,'INF SUCURSALES'!$B:$E,3,FALSE),0)</f>
        <v>7976839</v>
      </c>
      <c r="Z25" s="117">
        <f>+IFERROR(VLOOKUP(B25,'INF SUCURSALES'!$G:$J,3,FALSE),0)</f>
        <v>787497</v>
      </c>
      <c r="AA25" s="117">
        <f>+IFERROR(VLOOKUP(B25,'INF SUCURSALES'!$L:$O,3,FALSE),0)</f>
        <v>177366</v>
      </c>
      <c r="AB25" s="123">
        <f t="shared" si="242"/>
        <v>-7799473</v>
      </c>
      <c r="AC25" s="45">
        <f t="shared" si="243"/>
        <v>-0.97776487653818767</v>
      </c>
      <c r="AD25" s="121">
        <f t="shared" si="244"/>
        <v>-610131</v>
      </c>
      <c r="AE25" s="45">
        <f t="shared" si="245"/>
        <v>-0.77477247532371551</v>
      </c>
      <c r="AF25" s="118">
        <f>+IFERROR(VLOOKUP($B25,PPTO!$B:$E,3,FALSE),0)</f>
        <v>2377353.1453548591</v>
      </c>
      <c r="AG25" s="45">
        <f t="shared" si="246"/>
        <v>7.4606501077283241E-2</v>
      </c>
      <c r="AI25" s="48">
        <f>+IFERROR(VLOOKUP(B25,'INF SUCURSALES'!$B:$E,4,FALSE),0)</f>
        <v>69</v>
      </c>
      <c r="AJ25" s="48">
        <f>+IFERROR(VLOOKUP(B25,'INF SUCURSALES'!$G:$J,4,FALSE),0)</f>
        <v>10</v>
      </c>
      <c r="AK25" s="48">
        <f>+IFERROR(VLOOKUP(B25,'INF SUCURSALES'!$L:$O,4,FALSE),0)</f>
        <v>2</v>
      </c>
      <c r="AL25" s="136">
        <f t="shared" si="177"/>
        <v>-67</v>
      </c>
      <c r="AM25" s="45">
        <f t="shared" si="178"/>
        <v>-0.97101449275362317</v>
      </c>
      <c r="AN25" s="136">
        <f t="shared" si="179"/>
        <v>-8</v>
      </c>
      <c r="AO25" s="45">
        <f t="shared" si="180"/>
        <v>-0.8</v>
      </c>
      <c r="AP25" s="114">
        <f>+IFERROR(VLOOKUP($B25,PPTO!$B:$E,4,FALSE),0)</f>
        <v>18</v>
      </c>
      <c r="AQ25" s="45">
        <f t="shared" si="181"/>
        <v>0.1111111111111111</v>
      </c>
      <c r="AS25" s="117">
        <f>+IFERROR(VLOOKUP(B25,'INF SUCURSALES'!$R:$U,3,FALSE),0)</f>
        <v>0</v>
      </c>
      <c r="AT25" s="117">
        <f>+IFERROR(VLOOKUP(B25,'INF SUCURSALES'!$W:$Z,3,FALSE),0)</f>
        <v>633618</v>
      </c>
      <c r="AU25" s="117">
        <f>+IFERROR(VLOOKUP(B25,'INF SUCURSALES'!$AB:$AE,3,FALSE),0)</f>
        <v>0</v>
      </c>
      <c r="AV25" s="123">
        <f t="shared" si="182"/>
        <v>0</v>
      </c>
      <c r="AW25" s="45" t="str">
        <f t="shared" si="183"/>
        <v>N.A</v>
      </c>
      <c r="AX25" s="121">
        <f t="shared" si="184"/>
        <v>-633618</v>
      </c>
      <c r="AY25" s="45">
        <f t="shared" si="185"/>
        <v>-1</v>
      </c>
      <c r="AZ25" s="118">
        <f>+IFERROR(VLOOKUP($B25,PPTO!$G:$J,3,FALSE),0)</f>
        <v>211206</v>
      </c>
      <c r="BA25" s="45">
        <f t="shared" si="186"/>
        <v>0</v>
      </c>
      <c r="BC25" s="48">
        <f>+IFERROR(VLOOKUP(B25,'INF SUCURSALES'!$R:$U,4,FALSE),0)</f>
        <v>0</v>
      </c>
      <c r="BD25" s="48">
        <f>+IFERROR(VLOOKUP(B25,'INF SUCURSALES'!$W:$Z,4,FALSE),0)</f>
        <v>3</v>
      </c>
      <c r="BE25" s="48">
        <f>+IFERROR(VLOOKUP(B25,'INF SUCURSALES'!$AB:$AE,4,FALSE),0)</f>
        <v>0</v>
      </c>
      <c r="BF25" s="136">
        <f t="shared" si="187"/>
        <v>0</v>
      </c>
      <c r="BG25" s="45" t="str">
        <f t="shared" si="188"/>
        <v>N.A</v>
      </c>
      <c r="BH25" s="136">
        <f t="shared" si="189"/>
        <v>-3</v>
      </c>
      <c r="BI25" s="45">
        <f t="shared" si="190"/>
        <v>-1</v>
      </c>
      <c r="BJ25" s="114">
        <f>+IFERROR(VLOOKUP($B25,PPTO!$G:$J,4,FALSE),0)</f>
        <v>1</v>
      </c>
      <c r="BK25" s="45">
        <f t="shared" si="191"/>
        <v>0</v>
      </c>
      <c r="BM25" s="117">
        <f>+IFERROR(VLOOKUP($B25,'INF SUCURSALES'!$AH:$AK,3,FALSE),0)</f>
        <v>0</v>
      </c>
      <c r="BN25" s="117">
        <f>+IFERROR(VLOOKUP($B25,'INF SUCURSALES'!$AM:$AP,3,FALSE),0)</f>
        <v>561300</v>
      </c>
      <c r="BO25" s="117">
        <f>+IFERROR(VLOOKUP($B25,'INF SUCURSALES'!$AR:$AU,3,FALSE),0)</f>
        <v>941850</v>
      </c>
      <c r="BP25" s="123">
        <f t="shared" si="192"/>
        <v>941850</v>
      </c>
      <c r="BQ25" s="45" t="str">
        <f t="shared" si="193"/>
        <v>N.A</v>
      </c>
      <c r="BR25" s="121">
        <f t="shared" si="194"/>
        <v>380550</v>
      </c>
      <c r="BS25" s="45">
        <f t="shared" si="195"/>
        <v>0.67797969000534475</v>
      </c>
      <c r="BT25" s="118">
        <f>+IFERROR(VLOOKUP($B25,PPTO!$L:$O,3,FALSE),0)</f>
        <v>4428571.4285714282</v>
      </c>
      <c r="BU25" s="45">
        <f t="shared" si="196"/>
        <v>0.21267580645161291</v>
      </c>
      <c r="BW25" s="48">
        <f>+IFERROR(VLOOKUP($B25,'INF SUCURSALES'!$AH:$AK,4,FALSE),0)</f>
        <v>0</v>
      </c>
      <c r="BX25" s="48">
        <f>+IFERROR(VLOOKUP($B25,'INF SUCURSALES'!$AM:$AP,4,FALSE),0)</f>
        <v>1</v>
      </c>
      <c r="BY25" s="48">
        <f>+IFERROR(VLOOKUP($B25,'INF SUCURSALES'!$AR:$AU,4,FALSE),0)</f>
        <v>2</v>
      </c>
      <c r="BZ25" s="136">
        <f t="shared" si="197"/>
        <v>2</v>
      </c>
      <c r="CA25" s="45" t="str">
        <f t="shared" si="198"/>
        <v>N.A</v>
      </c>
      <c r="CB25" s="136">
        <f t="shared" si="199"/>
        <v>1</v>
      </c>
      <c r="CC25" s="45">
        <f t="shared" si="200"/>
        <v>1</v>
      </c>
      <c r="CD25" s="114">
        <f>+IFERROR(VLOOKUP($B25,PPTO!$L:$O,4,FALSE),0)</f>
        <v>13</v>
      </c>
      <c r="CE25" s="45">
        <f t="shared" si="201"/>
        <v>0.15384615384615385</v>
      </c>
      <c r="CG25" s="117">
        <f>+IFERROR(VLOOKUP($B25,'INF SUCURSALES'!$AW:$AZ,3,FALSE),0)</f>
        <v>0</v>
      </c>
      <c r="CH25" s="117">
        <f>+IFERROR(VLOOKUP($B25,'INF SUCURSALES'!$BB:$BE,3,FALSE),0)</f>
        <v>6600</v>
      </c>
      <c r="CI25" s="117">
        <f>+IFERROR(VLOOKUP($B25,'INF SUCURSALES'!$BG:$BJ,3,FALSE),0)</f>
        <v>13200</v>
      </c>
      <c r="CJ25" s="123">
        <f t="shared" si="202"/>
        <v>13200</v>
      </c>
      <c r="CK25" s="45" t="str">
        <f t="shared" si="203"/>
        <v>N.A</v>
      </c>
      <c r="CL25" s="121">
        <f t="shared" si="204"/>
        <v>6600</v>
      </c>
      <c r="CM25" s="45">
        <f t="shared" si="205"/>
        <v>1</v>
      </c>
      <c r="CN25" s="118">
        <f>+IFERROR(VLOOKUP($B25,PPTO!$Q:$T,3,FALSE),0)</f>
        <v>38755.813953488374</v>
      </c>
      <c r="CO25" s="45">
        <f t="shared" si="206"/>
        <v>0.34059405940594056</v>
      </c>
      <c r="CQ25" s="48">
        <f>+IFERROR(VLOOKUP($B25,'INF SUCURSALES'!$AW:$AZ,4,FALSE),0)</f>
        <v>0</v>
      </c>
      <c r="CR25" s="48">
        <f>+IFERROR(VLOOKUP($B25,'INF SUCURSALES'!$BB:$BE,4,FALSE),0)</f>
        <v>1</v>
      </c>
      <c r="CS25" s="48">
        <f>+IFERROR(VLOOKUP($B25,'INF SUCURSALES'!$BG:$BJ,4,FALSE),0)</f>
        <v>2</v>
      </c>
      <c r="CT25" s="136">
        <f t="shared" si="207"/>
        <v>2</v>
      </c>
      <c r="CU25" s="45" t="str">
        <f t="shared" si="208"/>
        <v>N.A</v>
      </c>
      <c r="CV25" s="136">
        <f t="shared" si="209"/>
        <v>1</v>
      </c>
      <c r="CW25" s="45">
        <f t="shared" si="210"/>
        <v>1</v>
      </c>
      <c r="CX25" s="114">
        <f>+IFERROR(VLOOKUP($B25,PPTO!$Q:$T,4,FALSE),0)</f>
        <v>5.8720930232558137</v>
      </c>
      <c r="CY25" s="45">
        <f t="shared" si="211"/>
        <v>0.34059405940594062</v>
      </c>
      <c r="DA25" s="117">
        <f>+IFERROR(VLOOKUP($B25,'INF SUCURSALES'!$BM:$BP,3,FALSE),0)</f>
        <v>0</v>
      </c>
      <c r="DB25" s="117">
        <f>+IFERROR(VLOOKUP($B25,'INF SUCURSALES'!$BR:$BU,3,FALSE),0)</f>
        <v>0</v>
      </c>
      <c r="DC25" s="117">
        <f>+IFERROR(VLOOKUP($B25,'INF SUCURSALES'!$BW:$BZ,3,FALSE),0)</f>
        <v>0</v>
      </c>
      <c r="DD25" s="123">
        <f t="shared" si="212"/>
        <v>0</v>
      </c>
      <c r="DE25" s="45" t="str">
        <f t="shared" si="213"/>
        <v>N.A</v>
      </c>
      <c r="DF25" s="121">
        <f t="shared" si="214"/>
        <v>0</v>
      </c>
      <c r="DG25" s="45" t="str">
        <f t="shared" si="215"/>
        <v>N.A</v>
      </c>
      <c r="DH25" s="118">
        <f>+IFERROR(VLOOKUP($B25,PPTO!$V:$Y,3,FALSE),0)</f>
        <v>0</v>
      </c>
      <c r="DI25" s="45">
        <f t="shared" si="216"/>
        <v>0</v>
      </c>
      <c r="DJ25" s="47"/>
      <c r="DK25" s="48">
        <f>+IFERROR(VLOOKUP($B25,'INF SUCURSALES'!$BM:$BP,4,FALSE),0)</f>
        <v>0</v>
      </c>
      <c r="DL25" s="48">
        <f>+IFERROR(VLOOKUP($B25,'INF SUCURSALES'!$BR:$BU,4,FALSE),0)</f>
        <v>0</v>
      </c>
      <c r="DM25" s="48">
        <f>+IFERROR(VLOOKUP($B25,'INF SUCURSALES'!$BW:$BZ,4,FALSE),0)</f>
        <v>0</v>
      </c>
      <c r="DN25" s="136">
        <f t="shared" si="217"/>
        <v>0</v>
      </c>
      <c r="DO25" s="45" t="str">
        <f t="shared" si="218"/>
        <v>N.A</v>
      </c>
      <c r="DP25" s="136">
        <f t="shared" si="219"/>
        <v>0</v>
      </c>
      <c r="DQ25" s="45" t="str">
        <f t="shared" si="220"/>
        <v>N.A</v>
      </c>
      <c r="DR25" s="114">
        <f>+IFERROR(VLOOKUP($B25,PPTO!$V:$Y,4,FALSE),0)</f>
        <v>0</v>
      </c>
      <c r="DS25" s="45">
        <f t="shared" si="221"/>
        <v>0</v>
      </c>
      <c r="DU25" s="117">
        <f>+IFERROR(VLOOKUP($B25,'INF SUCURSALES'!$CC:$CF,3,FALSE),0)</f>
        <v>0</v>
      </c>
      <c r="DV25" s="117">
        <f>+IFERROR(VLOOKUP($B25,'INF SUCURSALES'!$CH:$CK,3,FALSE),0)</f>
        <v>0</v>
      </c>
      <c r="DW25" s="117">
        <f>+IFERROR(VLOOKUP($B25,'INF SUCURSALES'!$CM:$CP,3,FALSE),0)</f>
        <v>0</v>
      </c>
      <c r="DX25" s="123">
        <f t="shared" si="222"/>
        <v>0</v>
      </c>
      <c r="DY25" s="45" t="str">
        <f t="shared" si="223"/>
        <v>N.A</v>
      </c>
      <c r="DZ25" s="121">
        <f t="shared" si="224"/>
        <v>0</v>
      </c>
      <c r="EA25" s="45" t="str">
        <f t="shared" si="225"/>
        <v>N.A</v>
      </c>
      <c r="EB25" s="118">
        <f>+IFERROR(VLOOKUP($B25,PPTO!$AA:$AD,3,FALSE),0)</f>
        <v>0</v>
      </c>
      <c r="EC25" s="45">
        <f t="shared" si="226"/>
        <v>0</v>
      </c>
      <c r="ED25" s="47"/>
      <c r="EE25" s="48">
        <f>+IFERROR(VLOOKUP($B25,'INF SUCURSALES'!$CC:$CF,4,FALSE),0)</f>
        <v>0</v>
      </c>
      <c r="EF25" s="48">
        <f>+IFERROR(VLOOKUP($B25,'INF SUCURSALES'!$CH:$CK,4,FALSE),0)</f>
        <v>0</v>
      </c>
      <c r="EG25" s="48">
        <f>+IFERROR(VLOOKUP($B25,'INF SUCURSALES'!$CM:$CP,4,FALSE),0)</f>
        <v>0</v>
      </c>
      <c r="EH25" s="136">
        <f t="shared" si="227"/>
        <v>0</v>
      </c>
      <c r="EI25" s="45" t="str">
        <f t="shared" si="228"/>
        <v>N.A</v>
      </c>
      <c r="EJ25" s="136">
        <f t="shared" si="229"/>
        <v>0</v>
      </c>
      <c r="EK25" s="45" t="str">
        <f t="shared" si="230"/>
        <v>N.A</v>
      </c>
      <c r="EL25" s="114">
        <f>+IFERROR(VLOOKUP($B25,PPTO!$AA:$AD,4,FALSE),0)</f>
        <v>0</v>
      </c>
      <c r="EM25" s="45">
        <f t="shared" si="231"/>
        <v>0</v>
      </c>
    </row>
    <row r="26" spans="2:143" x14ac:dyDescent="0.3">
      <c r="B26" s="35">
        <v>1268</v>
      </c>
      <c r="C26" s="36" t="s">
        <v>219</v>
      </c>
      <c r="E26" s="117">
        <f t="shared" si="232"/>
        <v>0</v>
      </c>
      <c r="F26" s="117">
        <f t="shared" si="233"/>
        <v>2908876</v>
      </c>
      <c r="G26" s="117">
        <f t="shared" si="234"/>
        <v>413850</v>
      </c>
      <c r="H26" s="123">
        <f t="shared" si="235"/>
        <v>413850</v>
      </c>
      <c r="I26" s="45" t="str">
        <f t="shared" si="236"/>
        <v>N.A</v>
      </c>
      <c r="J26" s="121">
        <f t="shared" si="237"/>
        <v>-2495026</v>
      </c>
      <c r="K26" s="45">
        <f t="shared" si="238"/>
        <v>-0.85772855219679356</v>
      </c>
      <c r="L26" s="118">
        <f t="shared" si="239"/>
        <v>0</v>
      </c>
      <c r="M26" s="45">
        <f t="shared" si="240"/>
        <v>0</v>
      </c>
      <c r="N26" s="47"/>
      <c r="O26" s="48">
        <f t="shared" si="169"/>
        <v>0</v>
      </c>
      <c r="P26" s="48">
        <f t="shared" si="170"/>
        <v>13</v>
      </c>
      <c r="Q26" s="48">
        <f t="shared" si="171"/>
        <v>2</v>
      </c>
      <c r="R26" s="136">
        <f t="shared" si="172"/>
        <v>2</v>
      </c>
      <c r="S26" s="45" t="str">
        <f t="shared" si="173"/>
        <v>N.A</v>
      </c>
      <c r="T26" s="136">
        <f t="shared" si="174"/>
        <v>-11</v>
      </c>
      <c r="U26" s="45">
        <f t="shared" si="175"/>
        <v>-0.84615384615384615</v>
      </c>
      <c r="V26" s="114">
        <f t="shared" si="241"/>
        <v>0</v>
      </c>
      <c r="W26" s="45">
        <f t="shared" si="176"/>
        <v>0</v>
      </c>
      <c r="Y26" s="117">
        <f>+IFERROR(VLOOKUP(B26,'INF SUCURSALES'!$B:$E,3,FALSE),0)</f>
        <v>0</v>
      </c>
      <c r="Z26" s="117">
        <f>+IFERROR(VLOOKUP(B26,'INF SUCURSALES'!$G:$J,3,FALSE),0)</f>
        <v>153976</v>
      </c>
      <c r="AA26" s="117">
        <f>+IFERROR(VLOOKUP(B26,'INF SUCURSALES'!$L:$O,3,FALSE),0)</f>
        <v>0</v>
      </c>
      <c r="AB26" s="123">
        <f t="shared" si="242"/>
        <v>0</v>
      </c>
      <c r="AC26" s="45" t="str">
        <f t="shared" si="243"/>
        <v>N.A</v>
      </c>
      <c r="AD26" s="121">
        <f t="shared" si="244"/>
        <v>-153976</v>
      </c>
      <c r="AE26" s="45">
        <f t="shared" si="245"/>
        <v>-1</v>
      </c>
      <c r="AF26" s="118">
        <f>+IFERROR(VLOOKUP($B26,PPTO!$B:$E,3,FALSE),0)</f>
        <v>0</v>
      </c>
      <c r="AG26" s="45">
        <f t="shared" si="246"/>
        <v>0</v>
      </c>
      <c r="AI26" s="48">
        <f>+IFERROR(VLOOKUP(B26,'INF SUCURSALES'!$B:$E,4,FALSE),0)</f>
        <v>0</v>
      </c>
      <c r="AJ26" s="48">
        <f>+IFERROR(VLOOKUP(B26,'INF SUCURSALES'!$G:$J,4,FALSE),0)</f>
        <v>2</v>
      </c>
      <c r="AK26" s="48">
        <f>+IFERROR(VLOOKUP(B26,'INF SUCURSALES'!$L:$O,4,FALSE),0)</f>
        <v>0</v>
      </c>
      <c r="AL26" s="136">
        <f t="shared" si="177"/>
        <v>0</v>
      </c>
      <c r="AM26" s="45" t="str">
        <f t="shared" si="178"/>
        <v>N.A</v>
      </c>
      <c r="AN26" s="136">
        <f t="shared" si="179"/>
        <v>-2</v>
      </c>
      <c r="AO26" s="45">
        <f t="shared" si="180"/>
        <v>-1</v>
      </c>
      <c r="AP26" s="114">
        <f>+IFERROR(VLOOKUP($B26,PPTO!$B:$E,4,FALSE),0)</f>
        <v>0</v>
      </c>
      <c r="AQ26" s="45">
        <f t="shared" si="181"/>
        <v>0</v>
      </c>
      <c r="AS26" s="117">
        <f>+IFERROR(VLOOKUP(B26,'INF SUCURSALES'!$R:$U,3,FALSE),0)</f>
        <v>0</v>
      </c>
      <c r="AT26" s="117">
        <f>+IFERROR(VLOOKUP(B26,'INF SUCURSALES'!$W:$Z,3,FALSE),0)</f>
        <v>0</v>
      </c>
      <c r="AU26" s="117">
        <f>+IFERROR(VLOOKUP(B26,'INF SUCURSALES'!$AB:$AE,3,FALSE),0)</f>
        <v>0</v>
      </c>
      <c r="AV26" s="123">
        <f t="shared" si="182"/>
        <v>0</v>
      </c>
      <c r="AW26" s="45" t="str">
        <f t="shared" si="183"/>
        <v>N.A</v>
      </c>
      <c r="AX26" s="121">
        <f t="shared" si="184"/>
        <v>0</v>
      </c>
      <c r="AY26" s="45" t="str">
        <f t="shared" si="185"/>
        <v>N.A</v>
      </c>
      <c r="AZ26" s="118">
        <f>+IFERROR(VLOOKUP($B26,PPTO!$G:$J,3,FALSE),0)</f>
        <v>0</v>
      </c>
      <c r="BA26" s="45">
        <f t="shared" si="186"/>
        <v>0</v>
      </c>
      <c r="BC26" s="48">
        <f>+IFERROR(VLOOKUP(B26,'INF SUCURSALES'!$R:$U,4,FALSE),0)</f>
        <v>0</v>
      </c>
      <c r="BD26" s="48">
        <f>+IFERROR(VLOOKUP(B26,'INF SUCURSALES'!$W:$Z,4,FALSE),0)</f>
        <v>0</v>
      </c>
      <c r="BE26" s="48">
        <f>+IFERROR(VLOOKUP(B26,'INF SUCURSALES'!$AB:$AE,4,FALSE),0)</f>
        <v>0</v>
      </c>
      <c r="BF26" s="136">
        <f t="shared" si="187"/>
        <v>0</v>
      </c>
      <c r="BG26" s="45" t="str">
        <f t="shared" si="188"/>
        <v>N.A</v>
      </c>
      <c r="BH26" s="136">
        <f t="shared" si="189"/>
        <v>0</v>
      </c>
      <c r="BI26" s="45" t="str">
        <f t="shared" si="190"/>
        <v>N.A</v>
      </c>
      <c r="BJ26" s="114">
        <f>+IFERROR(VLOOKUP($B26,PPTO!$G:$J,4,FALSE),0)</f>
        <v>0</v>
      </c>
      <c r="BK26" s="45">
        <f t="shared" si="191"/>
        <v>0</v>
      </c>
      <c r="BM26" s="117">
        <f>+IFERROR(VLOOKUP($B26,'INF SUCURSALES'!$AH:$AK,3,FALSE),0)</f>
        <v>0</v>
      </c>
      <c r="BN26" s="117">
        <f>+IFERROR(VLOOKUP($B26,'INF SUCURSALES'!$AM:$AP,3,FALSE),0)</f>
        <v>2721900</v>
      </c>
      <c r="BO26" s="117">
        <f>+IFERROR(VLOOKUP($B26,'INF SUCURSALES'!$AR:$AU,3,FALSE),0)</f>
        <v>407250</v>
      </c>
      <c r="BP26" s="123">
        <f t="shared" si="192"/>
        <v>407250</v>
      </c>
      <c r="BQ26" s="45" t="str">
        <f t="shared" si="193"/>
        <v>N.A</v>
      </c>
      <c r="BR26" s="121">
        <f t="shared" si="194"/>
        <v>-2314650</v>
      </c>
      <c r="BS26" s="45">
        <f t="shared" si="195"/>
        <v>-0.85038024909070875</v>
      </c>
      <c r="BT26" s="118">
        <f>+IFERROR(VLOOKUP($B26,PPTO!$L:$O,3,FALSE),0)</f>
        <v>0</v>
      </c>
      <c r="BU26" s="45">
        <f t="shared" si="196"/>
        <v>0</v>
      </c>
      <c r="BW26" s="48">
        <f>+IFERROR(VLOOKUP($B26,'INF SUCURSALES'!$AH:$AK,4,FALSE),0)</f>
        <v>0</v>
      </c>
      <c r="BX26" s="48">
        <f>+IFERROR(VLOOKUP($B26,'INF SUCURSALES'!$AM:$AP,4,FALSE),0)</f>
        <v>6</v>
      </c>
      <c r="BY26" s="48">
        <f>+IFERROR(VLOOKUP($B26,'INF SUCURSALES'!$AR:$AU,4,FALSE),0)</f>
        <v>1</v>
      </c>
      <c r="BZ26" s="136">
        <f t="shared" si="197"/>
        <v>1</v>
      </c>
      <c r="CA26" s="45" t="str">
        <f t="shared" si="198"/>
        <v>N.A</v>
      </c>
      <c r="CB26" s="136">
        <f t="shared" si="199"/>
        <v>-5</v>
      </c>
      <c r="CC26" s="45">
        <f t="shared" si="200"/>
        <v>-0.83333333333333337</v>
      </c>
      <c r="CD26" s="114">
        <f>+IFERROR(VLOOKUP($B26,PPTO!$L:$O,4,FALSE),0)</f>
        <v>0</v>
      </c>
      <c r="CE26" s="45">
        <f t="shared" si="201"/>
        <v>0</v>
      </c>
      <c r="CG26" s="117">
        <f>+IFERROR(VLOOKUP($B26,'INF SUCURSALES'!$AW:$AZ,3,FALSE),0)</f>
        <v>0</v>
      </c>
      <c r="CH26" s="117">
        <f>+IFERROR(VLOOKUP($B26,'INF SUCURSALES'!$BB:$BE,3,FALSE),0)</f>
        <v>33000</v>
      </c>
      <c r="CI26" s="117">
        <f>+IFERROR(VLOOKUP($B26,'INF SUCURSALES'!$BG:$BJ,3,FALSE),0)</f>
        <v>6600</v>
      </c>
      <c r="CJ26" s="123">
        <f t="shared" si="202"/>
        <v>6600</v>
      </c>
      <c r="CK26" s="45" t="str">
        <f t="shared" si="203"/>
        <v>N.A</v>
      </c>
      <c r="CL26" s="121">
        <f t="shared" si="204"/>
        <v>-26400</v>
      </c>
      <c r="CM26" s="45">
        <f t="shared" si="205"/>
        <v>-0.8</v>
      </c>
      <c r="CN26" s="118">
        <f>+IFERROR(VLOOKUP($B26,PPTO!$Q:$T,3,FALSE),0)</f>
        <v>0</v>
      </c>
      <c r="CO26" s="45">
        <f t="shared" si="206"/>
        <v>0</v>
      </c>
      <c r="CQ26" s="48">
        <f>+IFERROR(VLOOKUP($B26,'INF SUCURSALES'!$AW:$AZ,4,FALSE),0)</f>
        <v>0</v>
      </c>
      <c r="CR26" s="48">
        <f>+IFERROR(VLOOKUP($B26,'INF SUCURSALES'!$BB:$BE,4,FALSE),0)</f>
        <v>5</v>
      </c>
      <c r="CS26" s="48">
        <f>+IFERROR(VLOOKUP($B26,'INF SUCURSALES'!$BG:$BJ,4,FALSE),0)</f>
        <v>1</v>
      </c>
      <c r="CT26" s="136">
        <f t="shared" si="207"/>
        <v>1</v>
      </c>
      <c r="CU26" s="45" t="str">
        <f t="shared" si="208"/>
        <v>N.A</v>
      </c>
      <c r="CV26" s="136">
        <f t="shared" si="209"/>
        <v>-4</v>
      </c>
      <c r="CW26" s="45">
        <f t="shared" si="210"/>
        <v>-0.8</v>
      </c>
      <c r="CX26" s="114">
        <f>+IFERROR(VLOOKUP($B26,PPTO!$Q:$T,4,FALSE),0)</f>
        <v>0</v>
      </c>
      <c r="CY26" s="45">
        <f t="shared" si="211"/>
        <v>0</v>
      </c>
      <c r="DA26" s="117">
        <f>+IFERROR(VLOOKUP($B26,'INF SUCURSALES'!$BM:$BP,3,FALSE),0)</f>
        <v>0</v>
      </c>
      <c r="DB26" s="117">
        <f>+IFERROR(VLOOKUP($B26,'INF SUCURSALES'!$BR:$BU,3,FALSE),0)</f>
        <v>0</v>
      </c>
      <c r="DC26" s="117">
        <f>+IFERROR(VLOOKUP($B26,'INF SUCURSALES'!$BW:$BZ,3,FALSE),0)</f>
        <v>0</v>
      </c>
      <c r="DD26" s="123">
        <f t="shared" si="212"/>
        <v>0</v>
      </c>
      <c r="DE26" s="45" t="str">
        <f t="shared" si="213"/>
        <v>N.A</v>
      </c>
      <c r="DF26" s="121">
        <f t="shared" si="214"/>
        <v>0</v>
      </c>
      <c r="DG26" s="45" t="str">
        <f t="shared" si="215"/>
        <v>N.A</v>
      </c>
      <c r="DH26" s="118">
        <f>+IFERROR(VLOOKUP($B26,PPTO!$V:$Y,3,FALSE),0)</f>
        <v>0</v>
      </c>
      <c r="DI26" s="45">
        <f t="shared" si="216"/>
        <v>0</v>
      </c>
      <c r="DJ26" s="47"/>
      <c r="DK26" s="48">
        <f>+IFERROR(VLOOKUP($B26,'INF SUCURSALES'!$BM:$BP,4,FALSE),0)</f>
        <v>0</v>
      </c>
      <c r="DL26" s="48">
        <f>+IFERROR(VLOOKUP($B26,'INF SUCURSALES'!$BR:$BU,4,FALSE),0)</f>
        <v>0</v>
      </c>
      <c r="DM26" s="48">
        <f>+IFERROR(VLOOKUP($B26,'INF SUCURSALES'!$BW:$BZ,4,FALSE),0)</f>
        <v>0</v>
      </c>
      <c r="DN26" s="136">
        <f t="shared" si="217"/>
        <v>0</v>
      </c>
      <c r="DO26" s="45" t="str">
        <f t="shared" si="218"/>
        <v>N.A</v>
      </c>
      <c r="DP26" s="136">
        <f t="shared" si="219"/>
        <v>0</v>
      </c>
      <c r="DQ26" s="45" t="str">
        <f t="shared" si="220"/>
        <v>N.A</v>
      </c>
      <c r="DR26" s="114">
        <f>+IFERROR(VLOOKUP($B26,PPTO!$V:$Y,4,FALSE),0)</f>
        <v>0</v>
      </c>
      <c r="DS26" s="45">
        <f t="shared" si="221"/>
        <v>0</v>
      </c>
      <c r="DU26" s="117">
        <f>+IFERROR(VLOOKUP($B26,'INF SUCURSALES'!$CC:$CF,3,FALSE),0)</f>
        <v>0</v>
      </c>
      <c r="DV26" s="117">
        <f>+IFERROR(VLOOKUP($B26,'INF SUCURSALES'!$CH:$CK,3,FALSE),0)</f>
        <v>0</v>
      </c>
      <c r="DW26" s="117">
        <f>+IFERROR(VLOOKUP($B26,'INF SUCURSALES'!$CM:$CP,3,FALSE),0)</f>
        <v>0</v>
      </c>
      <c r="DX26" s="123">
        <f t="shared" si="222"/>
        <v>0</v>
      </c>
      <c r="DY26" s="45" t="str">
        <f t="shared" si="223"/>
        <v>N.A</v>
      </c>
      <c r="DZ26" s="121">
        <f t="shared" si="224"/>
        <v>0</v>
      </c>
      <c r="EA26" s="45" t="str">
        <f t="shared" si="225"/>
        <v>N.A</v>
      </c>
      <c r="EB26" s="118">
        <f>+IFERROR(VLOOKUP($B26,PPTO!$AA:$AD,3,FALSE),0)</f>
        <v>0</v>
      </c>
      <c r="EC26" s="45">
        <f t="shared" si="226"/>
        <v>0</v>
      </c>
      <c r="ED26" s="47"/>
      <c r="EE26" s="48">
        <f>+IFERROR(VLOOKUP($B26,'INF SUCURSALES'!$CC:$CF,4,FALSE),0)</f>
        <v>0</v>
      </c>
      <c r="EF26" s="48">
        <f>+IFERROR(VLOOKUP($B26,'INF SUCURSALES'!$CH:$CK,4,FALSE),0)</f>
        <v>0</v>
      </c>
      <c r="EG26" s="48">
        <f>+IFERROR(VLOOKUP($B26,'INF SUCURSALES'!$CM:$CP,4,FALSE),0)</f>
        <v>0</v>
      </c>
      <c r="EH26" s="136">
        <f t="shared" si="227"/>
        <v>0</v>
      </c>
      <c r="EI26" s="45" t="str">
        <f t="shared" si="228"/>
        <v>N.A</v>
      </c>
      <c r="EJ26" s="136">
        <f t="shared" si="229"/>
        <v>0</v>
      </c>
      <c r="EK26" s="45" t="str">
        <f t="shared" si="230"/>
        <v>N.A</v>
      </c>
      <c r="EL26" s="114">
        <f>+IFERROR(VLOOKUP($B26,PPTO!$AA:$AD,4,FALSE),0)</f>
        <v>0</v>
      </c>
      <c r="EM26" s="45">
        <f t="shared" si="231"/>
        <v>0</v>
      </c>
    </row>
    <row r="27" spans="2:143" x14ac:dyDescent="0.3">
      <c r="C27" s="38"/>
      <c r="E27" s="49"/>
      <c r="F27" s="49"/>
      <c r="G27" s="49"/>
      <c r="H27" s="49"/>
      <c r="I27" s="46"/>
      <c r="J27" s="49"/>
      <c r="K27" s="46"/>
      <c r="L27" s="116"/>
      <c r="M27" s="46"/>
      <c r="N27" s="47"/>
      <c r="O27" s="49"/>
      <c r="P27" s="49"/>
      <c r="Q27" s="49"/>
      <c r="R27" s="49"/>
      <c r="S27" s="46"/>
      <c r="T27" s="49"/>
      <c r="U27" s="46"/>
      <c r="V27" s="116"/>
      <c r="W27" s="46"/>
      <c r="Y27" s="49"/>
      <c r="Z27" s="49"/>
      <c r="AA27" s="49"/>
      <c r="AB27" s="49"/>
      <c r="AD27" s="49"/>
      <c r="AF27" s="116"/>
      <c r="AI27" s="49"/>
      <c r="AJ27" s="49"/>
      <c r="AK27" s="49"/>
      <c r="AL27" s="49"/>
      <c r="AN27" s="49"/>
      <c r="AP27" s="116"/>
      <c r="AS27" s="49"/>
      <c r="AT27" s="49"/>
      <c r="AU27" s="49"/>
      <c r="AV27" s="49"/>
      <c r="AX27" s="49"/>
      <c r="AZ27" s="116"/>
      <c r="BC27" s="49"/>
      <c r="BD27" s="49"/>
      <c r="BE27" s="49"/>
      <c r="BF27" s="49"/>
      <c r="BH27" s="49"/>
      <c r="BJ27" s="116"/>
      <c r="BM27" s="49"/>
      <c r="BN27" s="49"/>
      <c r="BO27" s="49"/>
      <c r="BP27" s="49"/>
      <c r="BR27" s="49"/>
      <c r="BT27" s="116"/>
      <c r="BW27" s="49"/>
      <c r="BX27" s="49"/>
      <c r="BY27" s="49"/>
      <c r="BZ27" s="49"/>
      <c r="CB27" s="49"/>
      <c r="CD27" s="116"/>
      <c r="CG27" s="49"/>
      <c r="CH27" s="49"/>
      <c r="CI27" s="49"/>
      <c r="CJ27" s="49"/>
      <c r="CL27" s="49"/>
      <c r="CN27" s="116"/>
      <c r="CQ27" s="49"/>
      <c r="CR27" s="49"/>
      <c r="CS27" s="49"/>
      <c r="CT27" s="49"/>
      <c r="CV27" s="49"/>
      <c r="CX27" s="116"/>
      <c r="DA27" s="49"/>
      <c r="DB27" s="49"/>
      <c r="DC27" s="49"/>
      <c r="DD27" s="49"/>
      <c r="DE27" s="46"/>
      <c r="DF27" s="49"/>
      <c r="DG27" s="46"/>
      <c r="DH27" s="116"/>
      <c r="DI27" s="46"/>
      <c r="DJ27" s="47"/>
      <c r="DK27" s="49"/>
      <c r="DL27" s="49"/>
      <c r="DM27" s="49"/>
      <c r="DN27" s="49"/>
      <c r="DO27" s="46"/>
      <c r="DP27" s="49"/>
      <c r="DQ27" s="46"/>
      <c r="DR27" s="116"/>
      <c r="DS27" s="46"/>
      <c r="DU27" s="49"/>
      <c r="DV27" s="49"/>
      <c r="DW27" s="49"/>
      <c r="DX27" s="49"/>
      <c r="DY27" s="46"/>
      <c r="DZ27" s="49"/>
      <c r="EA27" s="46"/>
      <c r="EB27" s="116"/>
      <c r="EC27" s="46"/>
      <c r="ED27" s="47"/>
      <c r="EE27" s="49"/>
      <c r="EF27" s="49"/>
      <c r="EG27" s="49"/>
      <c r="EH27" s="49"/>
      <c r="EI27" s="46"/>
      <c r="EJ27" s="49"/>
      <c r="EK27" s="46"/>
      <c r="EL27" s="116"/>
      <c r="EM27" s="46"/>
    </row>
    <row r="28" spans="2:143" x14ac:dyDescent="0.2">
      <c r="B28" s="159" t="s">
        <v>158</v>
      </c>
      <c r="C28" s="159"/>
      <c r="E28" s="124">
        <f>SUM(E16:E26)</f>
        <v>30050552</v>
      </c>
      <c r="F28" s="124">
        <f>SUM(F16:F26)</f>
        <v>40867164</v>
      </c>
      <c r="G28" s="124">
        <f>SUM(G16:G26)</f>
        <v>6297083</v>
      </c>
      <c r="H28" s="125">
        <f>+G28-E28</f>
        <v>-23753469</v>
      </c>
      <c r="I28" s="126">
        <f>IFERROR((G28-E28)/E28,"N.A")</f>
        <v>-0.79045033848296697</v>
      </c>
      <c r="J28" s="125">
        <f>+G28-F28</f>
        <v>-34570081</v>
      </c>
      <c r="K28" s="126">
        <f>IFERROR((G28-F28)/F28,"N.A")</f>
        <v>-0.84591338415359574</v>
      </c>
      <c r="L28" s="124">
        <f>SUM(L16:L26)</f>
        <v>67046516.972857967</v>
      </c>
      <c r="M28" s="126">
        <f>+IFERROR(G28/L28,0)</f>
        <v>9.3921105589261408E-2</v>
      </c>
      <c r="N28" s="47"/>
      <c r="O28" s="138">
        <f>SUM(O16:O26)</f>
        <v>260</v>
      </c>
      <c r="P28" s="138">
        <f>SUM(P16:P26)</f>
        <v>293</v>
      </c>
      <c r="Q28" s="138">
        <f>SUM(Q16:Q26)</f>
        <v>44</v>
      </c>
      <c r="R28" s="139">
        <f t="shared" ref="R28" si="247">+Q28-O28</f>
        <v>-216</v>
      </c>
      <c r="S28" s="126">
        <f t="shared" ref="S28" si="248">IFERROR((Q28-O28)/O28,"N.A")</f>
        <v>-0.83076923076923082</v>
      </c>
      <c r="T28" s="139">
        <f t="shared" ref="T28" si="249">+Q28-P28</f>
        <v>-249</v>
      </c>
      <c r="U28" s="126">
        <f t="shared" ref="U28" si="250">IFERROR((Q28-P28)/P28,"N.A")</f>
        <v>-0.84982935153583616</v>
      </c>
      <c r="V28" s="140">
        <f>SUM(V16:V26)</f>
        <v>489.7790697674418</v>
      </c>
      <c r="W28" s="126">
        <f t="shared" ref="W28" si="251">+IFERROR(Q28/V28,0)</f>
        <v>8.9836423636665802E-2</v>
      </c>
      <c r="Y28" s="124">
        <f>SUM(Y16:Y26)</f>
        <v>29628140</v>
      </c>
      <c r="Z28" s="124">
        <f>SUM(Z16:Z26)</f>
        <v>18086046</v>
      </c>
      <c r="AA28" s="124">
        <f>SUM(AA16:AA26)</f>
        <v>2246045</v>
      </c>
      <c r="AB28" s="125">
        <f>+AA28-Y28</f>
        <v>-27382095</v>
      </c>
      <c r="AC28" s="126">
        <f>IFERROR((AA28-Y28)/Y28,"N.A")</f>
        <v>-0.92419217001134735</v>
      </c>
      <c r="AD28" s="125">
        <f>+AA28-Z28</f>
        <v>-15840001</v>
      </c>
      <c r="AE28" s="126">
        <f>IFERROR((AA28-Z28)/Z28,"N.A")</f>
        <v>-0.87581337568200368</v>
      </c>
      <c r="AF28" s="124">
        <f>SUM(AF16:AF26)</f>
        <v>21270654.826678578</v>
      </c>
      <c r="AG28" s="126">
        <f>+IFERROR(AA28/AF28,0)</f>
        <v>0.10559359917697093</v>
      </c>
      <c r="AI28" s="138">
        <f>SUM(AI16:AI26)</f>
        <v>258</v>
      </c>
      <c r="AJ28" s="138">
        <f>SUM(AJ16:AJ26)</f>
        <v>184</v>
      </c>
      <c r="AK28" s="138">
        <f>SUM(AK16:AK26)</f>
        <v>23</v>
      </c>
      <c r="AL28" s="139">
        <f t="shared" ref="AL28" si="252">+AK28-AI28</f>
        <v>-235</v>
      </c>
      <c r="AM28" s="126">
        <f t="shared" ref="AM28" si="253">IFERROR((AK28-AI28)/AI28,"N.A")</f>
        <v>-0.91085271317829453</v>
      </c>
      <c r="AN28" s="139">
        <f t="shared" ref="AN28" si="254">+AK28-AJ28</f>
        <v>-161</v>
      </c>
      <c r="AO28" s="126">
        <f t="shared" ref="AO28" si="255">IFERROR((AK28-AJ28)/AJ28,"N.A")</f>
        <v>-0.875</v>
      </c>
      <c r="AP28" s="140">
        <f>SUM(AP16:AP26)</f>
        <v>165</v>
      </c>
      <c r="AQ28" s="126">
        <f t="shared" ref="AQ28" si="256">+IFERROR(AK28/AP28,0)</f>
        <v>0.1393939393939394</v>
      </c>
      <c r="AS28" s="124">
        <f>SUM(AS16:AS26)</f>
        <v>422412</v>
      </c>
      <c r="AT28" s="124">
        <f>SUM(AT16:AT26)</f>
        <v>633618</v>
      </c>
      <c r="AU28" s="124">
        <f>SUM(AU16:AU26)</f>
        <v>0</v>
      </c>
      <c r="AV28" s="125">
        <f t="shared" ref="AV28" si="257">+AU28-AS28</f>
        <v>-422412</v>
      </c>
      <c r="AW28" s="126">
        <f t="shared" ref="AW28" si="258">IFERROR((AU28-AS28)/AS28,"N.A")</f>
        <v>-1</v>
      </c>
      <c r="AX28" s="125">
        <f t="shared" ref="AX28" si="259">+AU28-AT28</f>
        <v>-633618</v>
      </c>
      <c r="AY28" s="126">
        <f t="shared" ref="AY28" si="260">IFERROR((AU28-AT28)/AT28,"N.A")</f>
        <v>-1</v>
      </c>
      <c r="AZ28" s="124">
        <f>SUM(AZ16:AZ26)</f>
        <v>211206</v>
      </c>
      <c r="BA28" s="126">
        <f t="shared" ref="BA28" si="261">+IFERROR(AU28/AZ28,0)</f>
        <v>0</v>
      </c>
      <c r="BC28" s="138">
        <f>SUM(BC16:BC26)</f>
        <v>2</v>
      </c>
      <c r="BD28" s="138">
        <f>SUM(BD16:BD26)</f>
        <v>3</v>
      </c>
      <c r="BE28" s="138">
        <f>SUM(BE16:BE26)</f>
        <v>0</v>
      </c>
      <c r="BF28" s="139">
        <f t="shared" ref="BF28" si="262">+BE28-BC28</f>
        <v>-2</v>
      </c>
      <c r="BG28" s="126">
        <f t="shared" ref="BG28" si="263">IFERROR((BE28-BC28)/BC28,"N.A")</f>
        <v>-1</v>
      </c>
      <c r="BH28" s="139">
        <f t="shared" ref="BH28" si="264">+BE28-BD28</f>
        <v>-3</v>
      </c>
      <c r="BI28" s="126">
        <f t="shared" ref="BI28" si="265">IFERROR((BE28-BD28)/BD28,"N.A")</f>
        <v>-1</v>
      </c>
      <c r="BJ28" s="140">
        <f>SUM(BJ16:BJ26)</f>
        <v>1</v>
      </c>
      <c r="BK28" s="126">
        <f t="shared" ref="BK28" si="266">+IFERROR(BE28/BJ28,0)</f>
        <v>0</v>
      </c>
      <c r="BM28" s="124">
        <f>SUM(BM16:BM26)</f>
        <v>0</v>
      </c>
      <c r="BN28" s="124">
        <f>SUM(BN16:BN26)</f>
        <v>21725100</v>
      </c>
      <c r="BO28" s="124">
        <f>SUM(BO16:BO26)</f>
        <v>3849600</v>
      </c>
      <c r="BP28" s="125">
        <f t="shared" ref="BP28" si="267">+BO28-BM28</f>
        <v>3849600</v>
      </c>
      <c r="BQ28" s="126" t="str">
        <f t="shared" ref="BQ28" si="268">IFERROR((BO28-BM28)/BM28,"N.A")</f>
        <v>N.A</v>
      </c>
      <c r="BR28" s="125">
        <f t="shared" ref="BR28" si="269">+BO28-BN28</f>
        <v>-17875500</v>
      </c>
      <c r="BS28" s="126">
        <f t="shared" ref="BS28" si="270">IFERROR((BO28-BN28)/BN28,"N.A")</f>
        <v>-0.82280403772594835</v>
      </c>
      <c r="BT28" s="124">
        <f>SUM(BT16:BT26)</f>
        <v>44285714.285714276</v>
      </c>
      <c r="BU28" s="126">
        <f t="shared" ref="BU28" si="271">+IFERROR(BO28/BT28,0)</f>
        <v>8.6926451612903244E-2</v>
      </c>
      <c r="BW28" s="138">
        <f>SUM(BW16:BW26)</f>
        <v>0</v>
      </c>
      <c r="BX28" s="138">
        <f>SUM(BX16:BX26)</f>
        <v>42</v>
      </c>
      <c r="BY28" s="138">
        <f>SUM(BY16:BY26)</f>
        <v>8</v>
      </c>
      <c r="BZ28" s="139">
        <f t="shared" si="197"/>
        <v>8</v>
      </c>
      <c r="CA28" s="126" t="str">
        <f t="shared" si="198"/>
        <v>N.A</v>
      </c>
      <c r="CB28" s="139">
        <f t="shared" si="199"/>
        <v>-34</v>
      </c>
      <c r="CC28" s="126">
        <f t="shared" si="200"/>
        <v>-0.80952380952380953</v>
      </c>
      <c r="CD28" s="140">
        <f>SUM(CD16:CD26)</f>
        <v>130</v>
      </c>
      <c r="CE28" s="126">
        <f t="shared" si="201"/>
        <v>6.1538461538461542E-2</v>
      </c>
      <c r="CG28" s="124">
        <f>SUM(CG16:CG26)</f>
        <v>0</v>
      </c>
      <c r="CH28" s="124">
        <f>SUM(CH16:CH26)</f>
        <v>422400</v>
      </c>
      <c r="CI28" s="124">
        <f>SUM(CI16:CI26)</f>
        <v>79200</v>
      </c>
      <c r="CJ28" s="125">
        <f t="shared" si="202"/>
        <v>79200</v>
      </c>
      <c r="CK28" s="126" t="str">
        <f t="shared" si="203"/>
        <v>N.A</v>
      </c>
      <c r="CL28" s="125">
        <f t="shared" si="204"/>
        <v>-343200</v>
      </c>
      <c r="CM28" s="126">
        <f t="shared" si="205"/>
        <v>-0.8125</v>
      </c>
      <c r="CN28" s="124">
        <f>SUM(CN16:CN26)</f>
        <v>1278941.8604651161</v>
      </c>
      <c r="CO28" s="126">
        <f t="shared" si="206"/>
        <v>6.1926192619261938E-2</v>
      </c>
      <c r="CQ28" s="138">
        <f>SUM(CQ16:CQ26)</f>
        <v>0</v>
      </c>
      <c r="CR28" s="138">
        <f>SUM(CR16:CR26)</f>
        <v>64</v>
      </c>
      <c r="CS28" s="138">
        <f>SUM(CS16:CS26)</f>
        <v>12</v>
      </c>
      <c r="CT28" s="139">
        <f t="shared" si="207"/>
        <v>12</v>
      </c>
      <c r="CU28" s="126" t="str">
        <f t="shared" si="208"/>
        <v>N.A</v>
      </c>
      <c r="CV28" s="139">
        <f t="shared" si="209"/>
        <v>-52</v>
      </c>
      <c r="CW28" s="126">
        <f t="shared" si="210"/>
        <v>-0.8125</v>
      </c>
      <c r="CX28" s="140">
        <f>SUM(CX16:CX26)</f>
        <v>193.77906976744185</v>
      </c>
      <c r="CY28" s="126">
        <f t="shared" si="211"/>
        <v>6.1926192619261931E-2</v>
      </c>
      <c r="DA28" s="124">
        <f>SUM(DA16:DA26)</f>
        <v>0</v>
      </c>
      <c r="DB28" s="124">
        <f>SUM(DB16:DB26)</f>
        <v>0</v>
      </c>
      <c r="DC28" s="124">
        <f>SUM(DC16:DC26)</f>
        <v>122238</v>
      </c>
      <c r="DD28" s="125">
        <f t="shared" ref="DD28" si="272">+DC28-DA28</f>
        <v>122238</v>
      </c>
      <c r="DE28" s="126" t="str">
        <f t="shared" ref="DE28" si="273">IFERROR((DC28-DA28)/DA28,"N.A")</f>
        <v>N.A</v>
      </c>
      <c r="DF28" s="125">
        <f t="shared" ref="DF28" si="274">+DC28-DB28</f>
        <v>122238</v>
      </c>
      <c r="DG28" s="126" t="str">
        <f t="shared" ref="DG28" si="275">IFERROR((DC28-DB28)/DB28,"N.A")</f>
        <v>N.A</v>
      </c>
      <c r="DH28" s="124">
        <f>SUM(DH16:DH26)</f>
        <v>0</v>
      </c>
      <c r="DI28" s="126">
        <f t="shared" ref="DI28" si="276">+IFERROR(DC28/DH28,0)</f>
        <v>0</v>
      </c>
      <c r="DJ28" s="47"/>
      <c r="DK28" s="138">
        <f>SUM(DK16:DK26)</f>
        <v>0</v>
      </c>
      <c r="DL28" s="138">
        <f>SUM(DL16:DL26)</f>
        <v>0</v>
      </c>
      <c r="DM28" s="138">
        <f>SUM(DM16:DM26)</f>
        <v>1</v>
      </c>
      <c r="DN28" s="139">
        <f t="shared" ref="DN28" si="277">+DM28-DK28</f>
        <v>1</v>
      </c>
      <c r="DO28" s="126" t="str">
        <f t="shared" ref="DO28" si="278">IFERROR((DM28-DK28)/DK28,"N.A")</f>
        <v>N.A</v>
      </c>
      <c r="DP28" s="139">
        <f t="shared" ref="DP28" si="279">+DM28-DL28</f>
        <v>1</v>
      </c>
      <c r="DQ28" s="126" t="str">
        <f t="shared" ref="DQ28" si="280">IFERROR((DM28-DL28)/DL28,"N.A")</f>
        <v>N.A</v>
      </c>
      <c r="DR28" s="140">
        <f>SUM(DR16:DR26)</f>
        <v>0</v>
      </c>
      <c r="DS28" s="126">
        <f t="shared" ref="DS28" si="281">+IFERROR(DM28/DR28,0)</f>
        <v>0</v>
      </c>
      <c r="DU28" s="124">
        <f>SUM(DU16:DU26)</f>
        <v>0</v>
      </c>
      <c r="DV28" s="124">
        <f>SUM(DV16:DV26)</f>
        <v>0</v>
      </c>
      <c r="DW28" s="124">
        <f>SUM(DW16:DW26)</f>
        <v>0</v>
      </c>
      <c r="DX28" s="125">
        <f t="shared" ref="DX28" si="282">+DW28-DU28</f>
        <v>0</v>
      </c>
      <c r="DY28" s="126" t="str">
        <f t="shared" ref="DY28" si="283">IFERROR((DW28-DU28)/DU28,"N.A")</f>
        <v>N.A</v>
      </c>
      <c r="DZ28" s="125">
        <f t="shared" ref="DZ28" si="284">+DW28-DV28</f>
        <v>0</v>
      </c>
      <c r="EA28" s="126" t="str">
        <f t="shared" ref="EA28" si="285">IFERROR((DW28-DV28)/DV28,"N.A")</f>
        <v>N.A</v>
      </c>
      <c r="EB28" s="124">
        <f>SUM(EB16:EB26)</f>
        <v>0</v>
      </c>
      <c r="EC28" s="126">
        <f t="shared" ref="EC28" si="286">+IFERROR(DW28/EB28,0)</f>
        <v>0</v>
      </c>
      <c r="ED28" s="47"/>
      <c r="EE28" s="138">
        <f>SUM(EE16:EE26)</f>
        <v>0</v>
      </c>
      <c r="EF28" s="138">
        <f>SUM(EF16:EF26)</f>
        <v>0</v>
      </c>
      <c r="EG28" s="138">
        <f>SUM(EG16:EG26)</f>
        <v>0</v>
      </c>
      <c r="EH28" s="139">
        <f t="shared" ref="EH28" si="287">+EG28-EE28</f>
        <v>0</v>
      </c>
      <c r="EI28" s="126" t="str">
        <f t="shared" ref="EI28" si="288">IFERROR((EG28-EE28)/EE28,"N.A")</f>
        <v>N.A</v>
      </c>
      <c r="EJ28" s="139">
        <f t="shared" ref="EJ28" si="289">+EG28-EF28</f>
        <v>0</v>
      </c>
      <c r="EK28" s="126" t="str">
        <f t="shared" ref="EK28" si="290">IFERROR((EG28-EF28)/EF28,"N.A")</f>
        <v>N.A</v>
      </c>
      <c r="EL28" s="140">
        <f>SUM(EL16:EL26)</f>
        <v>0</v>
      </c>
      <c r="EM28" s="126">
        <f t="shared" ref="EM28" si="291">+IFERROR(EG28/EL28,0)</f>
        <v>0</v>
      </c>
    </row>
    <row r="29" spans="2:143" x14ac:dyDescent="0.25">
      <c r="C29" s="39"/>
      <c r="E29" s="87"/>
      <c r="F29" s="87"/>
      <c r="G29" s="87"/>
      <c r="H29" s="87"/>
      <c r="I29" s="46"/>
      <c r="J29" s="87"/>
      <c r="K29" s="46"/>
      <c r="L29" s="87"/>
      <c r="M29" s="46"/>
      <c r="N29" s="47"/>
      <c r="O29" s="47"/>
      <c r="P29" s="47"/>
      <c r="Q29" s="47"/>
      <c r="R29" s="47"/>
      <c r="S29" s="46"/>
      <c r="T29" s="47"/>
      <c r="U29" s="46"/>
      <c r="V29" s="47"/>
      <c r="W29" s="46"/>
      <c r="DA29" s="87"/>
      <c r="DB29" s="87"/>
      <c r="DC29" s="87"/>
      <c r="DD29" s="87"/>
      <c r="DE29" s="46"/>
      <c r="DF29" s="87"/>
      <c r="DG29" s="46"/>
      <c r="DH29" s="87"/>
      <c r="DI29" s="46"/>
      <c r="DJ29" s="47"/>
      <c r="DK29" s="47"/>
      <c r="DL29" s="47"/>
      <c r="DM29" s="47"/>
      <c r="DN29" s="47"/>
      <c r="DO29" s="46"/>
      <c r="DP29" s="47"/>
      <c r="DQ29" s="46"/>
      <c r="DR29" s="47"/>
      <c r="DS29" s="46"/>
      <c r="DU29" s="87"/>
      <c r="DV29" s="87"/>
      <c r="DW29" s="87"/>
      <c r="DX29" s="87"/>
      <c r="DY29" s="46"/>
      <c r="DZ29" s="87"/>
      <c r="EA29" s="46"/>
      <c r="EB29" s="87"/>
      <c r="EC29" s="46"/>
      <c r="ED29" s="47"/>
      <c r="EE29" s="47"/>
      <c r="EF29" s="47"/>
      <c r="EG29" s="47"/>
      <c r="EH29" s="47"/>
      <c r="EI29" s="46"/>
      <c r="EJ29" s="47"/>
      <c r="EK29" s="46"/>
      <c r="EL29" s="47"/>
      <c r="EM29" s="46"/>
    </row>
    <row r="30" spans="2:143" ht="30" x14ac:dyDescent="0.25">
      <c r="B30" s="40" t="s">
        <v>5</v>
      </c>
      <c r="C30" s="40" t="s">
        <v>159</v>
      </c>
      <c r="E30" s="95">
        <f>+$Y$8</f>
        <v>43252</v>
      </c>
      <c r="F30" s="95">
        <f>+$Z$8</f>
        <v>43586</v>
      </c>
      <c r="G30" s="95">
        <f>+$AA$8</f>
        <v>43617</v>
      </c>
      <c r="H30" s="89" t="str">
        <f>+$AB$8</f>
        <v>Var. jun-19 vs jun-18</v>
      </c>
      <c r="I30" s="75" t="str">
        <f>+$AC$8</f>
        <v>%</v>
      </c>
      <c r="J30" s="89" t="str">
        <f>+$AD$8</f>
        <v>Var. jun-19 vs may-19</v>
      </c>
      <c r="K30" s="75" t="str">
        <f>+$AE$8</f>
        <v>%</v>
      </c>
      <c r="L30" s="89" t="str">
        <f>+$AF$8</f>
        <v>Ppto</v>
      </c>
      <c r="M30" s="75" t="str">
        <f>+$AG$8</f>
        <v>% Cump.</v>
      </c>
      <c r="N30" s="47"/>
      <c r="O30" s="50">
        <f>+$Y$8</f>
        <v>43252</v>
      </c>
      <c r="P30" s="50">
        <f>+$Z$8</f>
        <v>43586</v>
      </c>
      <c r="Q30" s="50">
        <f>+$AA$8</f>
        <v>43617</v>
      </c>
      <c r="R30" s="50" t="str">
        <f>+$AB$8</f>
        <v>Var. jun-19 vs jun-18</v>
      </c>
      <c r="S30" s="75" t="str">
        <f>+$AC$8</f>
        <v>%</v>
      </c>
      <c r="T30" s="50" t="str">
        <f>+$AD$8</f>
        <v>Var. jun-19 vs may-19</v>
      </c>
      <c r="U30" s="75" t="str">
        <f>+$AE$8</f>
        <v>%</v>
      </c>
      <c r="V30" s="50" t="str">
        <f>+$AF$8</f>
        <v>Ppto</v>
      </c>
      <c r="W30" s="75" t="str">
        <f>+$AG$8</f>
        <v>% Cump.</v>
      </c>
      <c r="Y30" s="95">
        <f>+$Y$8</f>
        <v>43252</v>
      </c>
      <c r="Z30" s="95">
        <f>+$Z$8</f>
        <v>43586</v>
      </c>
      <c r="AA30" s="95">
        <f>+$AA$8</f>
        <v>43617</v>
      </c>
      <c r="AB30" s="89" t="str">
        <f>+$AB$8</f>
        <v>Var. jun-19 vs jun-18</v>
      </c>
      <c r="AC30" s="75" t="str">
        <f>+$AC$8</f>
        <v>%</v>
      </c>
      <c r="AD30" s="89" t="str">
        <f>+$AD$8</f>
        <v>Var. jun-19 vs may-19</v>
      </c>
      <c r="AE30" s="75" t="str">
        <f>+$AE$8</f>
        <v>%</v>
      </c>
      <c r="AF30" s="89" t="str">
        <f>+$AF$8</f>
        <v>Ppto</v>
      </c>
      <c r="AG30" s="75" t="str">
        <f>+$AG$8</f>
        <v>% Cump.</v>
      </c>
      <c r="AI30" s="50">
        <f>+$Y$8</f>
        <v>43252</v>
      </c>
      <c r="AJ30" s="50">
        <f>+$Z$8</f>
        <v>43586</v>
      </c>
      <c r="AK30" s="50">
        <f>+$AA$8</f>
        <v>43617</v>
      </c>
      <c r="AL30" s="50" t="str">
        <f>+$AB$8</f>
        <v>Var. jun-19 vs jun-18</v>
      </c>
      <c r="AM30" s="75" t="str">
        <f>+$AC$8</f>
        <v>%</v>
      </c>
      <c r="AN30" s="50" t="str">
        <f>+$AD$8</f>
        <v>Var. jun-19 vs may-19</v>
      </c>
      <c r="AO30" s="75" t="str">
        <f>+$AE$8</f>
        <v>%</v>
      </c>
      <c r="AP30" s="50" t="str">
        <f>+$AF$8</f>
        <v>Ppto</v>
      </c>
      <c r="AQ30" s="75" t="str">
        <f>+$AG$8</f>
        <v>% Cump.</v>
      </c>
      <c r="AS30" s="95">
        <f>+$Y$8</f>
        <v>43252</v>
      </c>
      <c r="AT30" s="95">
        <f>+$Z$8</f>
        <v>43586</v>
      </c>
      <c r="AU30" s="95">
        <f>+$AA$8</f>
        <v>43617</v>
      </c>
      <c r="AV30" s="89" t="str">
        <f>+$AB$8</f>
        <v>Var. jun-19 vs jun-18</v>
      </c>
      <c r="AW30" s="75" t="str">
        <f>+$AC$8</f>
        <v>%</v>
      </c>
      <c r="AX30" s="89" t="str">
        <f>+$AD$8</f>
        <v>Var. jun-19 vs may-19</v>
      </c>
      <c r="AY30" s="75" t="str">
        <f>+$AE$8</f>
        <v>%</v>
      </c>
      <c r="AZ30" s="89" t="str">
        <f>+$AF$8</f>
        <v>Ppto</v>
      </c>
      <c r="BA30" s="75" t="str">
        <f>+$AG$8</f>
        <v>% Cump.</v>
      </c>
      <c r="BC30" s="50">
        <f>+$Y$8</f>
        <v>43252</v>
      </c>
      <c r="BD30" s="50">
        <f>+$Z$8</f>
        <v>43586</v>
      </c>
      <c r="BE30" s="50">
        <f>+$AA$8</f>
        <v>43617</v>
      </c>
      <c r="BF30" s="50" t="str">
        <f>+$AB$8</f>
        <v>Var. jun-19 vs jun-18</v>
      </c>
      <c r="BG30" s="75" t="str">
        <f>+$AC$8</f>
        <v>%</v>
      </c>
      <c r="BH30" s="50" t="str">
        <f>+$AD$8</f>
        <v>Var. jun-19 vs may-19</v>
      </c>
      <c r="BI30" s="75" t="str">
        <f>+$AE$8</f>
        <v>%</v>
      </c>
      <c r="BJ30" s="50" t="str">
        <f>+$AF$8</f>
        <v>Ppto</v>
      </c>
      <c r="BK30" s="75" t="str">
        <f>+$AG$8</f>
        <v>% Cump.</v>
      </c>
      <c r="BM30" s="95">
        <f>+$Y$8</f>
        <v>43252</v>
      </c>
      <c r="BN30" s="95">
        <f>+$Z$8</f>
        <v>43586</v>
      </c>
      <c r="BO30" s="95">
        <f>+$AA$8</f>
        <v>43617</v>
      </c>
      <c r="BP30" s="89" t="str">
        <f>+$AB$8</f>
        <v>Var. jun-19 vs jun-18</v>
      </c>
      <c r="BQ30" s="75" t="str">
        <f>+$AC$8</f>
        <v>%</v>
      </c>
      <c r="BR30" s="89" t="str">
        <f>+$AD$8</f>
        <v>Var. jun-19 vs may-19</v>
      </c>
      <c r="BS30" s="75" t="str">
        <f>+$AE$8</f>
        <v>%</v>
      </c>
      <c r="BT30" s="89" t="str">
        <f>+$AF$8</f>
        <v>Ppto</v>
      </c>
      <c r="BU30" s="75" t="str">
        <f>+$AG$8</f>
        <v>% Cump.</v>
      </c>
      <c r="BW30" s="50">
        <f>+$Y$8</f>
        <v>43252</v>
      </c>
      <c r="BX30" s="50">
        <f>+$Z$8</f>
        <v>43586</v>
      </c>
      <c r="BY30" s="50">
        <f>+$AA$8</f>
        <v>43617</v>
      </c>
      <c r="BZ30" s="50" t="str">
        <f>+$AB$8</f>
        <v>Var. jun-19 vs jun-18</v>
      </c>
      <c r="CA30" s="75" t="str">
        <f>+$AC$8</f>
        <v>%</v>
      </c>
      <c r="CB30" s="50" t="str">
        <f>+$AD$8</f>
        <v>Var. jun-19 vs may-19</v>
      </c>
      <c r="CC30" s="75" t="str">
        <f>+$AE$8</f>
        <v>%</v>
      </c>
      <c r="CD30" s="50" t="str">
        <f>+$AF$8</f>
        <v>Ppto</v>
      </c>
      <c r="CE30" s="75" t="str">
        <f>+$AG$8</f>
        <v>% Cump.</v>
      </c>
      <c r="CG30" s="95">
        <f>+$Y$8</f>
        <v>43252</v>
      </c>
      <c r="CH30" s="95">
        <f>+$Z$8</f>
        <v>43586</v>
      </c>
      <c r="CI30" s="95">
        <f>+$AA$8</f>
        <v>43617</v>
      </c>
      <c r="CJ30" s="89" t="str">
        <f>+$AB$8</f>
        <v>Var. jun-19 vs jun-18</v>
      </c>
      <c r="CK30" s="75" t="str">
        <f>+$AC$8</f>
        <v>%</v>
      </c>
      <c r="CL30" s="89" t="str">
        <f>+$AD$8</f>
        <v>Var. jun-19 vs may-19</v>
      </c>
      <c r="CM30" s="75" t="str">
        <f>+$AE$8</f>
        <v>%</v>
      </c>
      <c r="CN30" s="89" t="str">
        <f>+$AF$8</f>
        <v>Ppto</v>
      </c>
      <c r="CO30" s="75" t="str">
        <f>+$AG$8</f>
        <v>% Cump.</v>
      </c>
      <c r="CQ30" s="50">
        <f>+$Y$8</f>
        <v>43252</v>
      </c>
      <c r="CR30" s="50">
        <f>+$Z$8</f>
        <v>43586</v>
      </c>
      <c r="CS30" s="50">
        <f>+$AA$8</f>
        <v>43617</v>
      </c>
      <c r="CT30" s="50" t="str">
        <f>+$AB$8</f>
        <v>Var. jun-19 vs jun-18</v>
      </c>
      <c r="CU30" s="75" t="str">
        <f>+$AC$8</f>
        <v>%</v>
      </c>
      <c r="CV30" s="50" t="str">
        <f>+$AD$8</f>
        <v>Var. jun-19 vs may-19</v>
      </c>
      <c r="CW30" s="75" t="str">
        <f>+$AE$8</f>
        <v>%</v>
      </c>
      <c r="CX30" s="50" t="str">
        <f>+$AF$8</f>
        <v>Ppto</v>
      </c>
      <c r="CY30" s="75" t="str">
        <f>+$AG$8</f>
        <v>% Cump.</v>
      </c>
      <c r="DA30" s="95">
        <f>+$Y$8</f>
        <v>43252</v>
      </c>
      <c r="DB30" s="95">
        <f>+$Z$8</f>
        <v>43586</v>
      </c>
      <c r="DC30" s="95">
        <f>+$AA$8</f>
        <v>43617</v>
      </c>
      <c r="DD30" s="89" t="str">
        <f>+$AB$8</f>
        <v>Var. jun-19 vs jun-18</v>
      </c>
      <c r="DE30" s="75" t="str">
        <f>+$AC$8</f>
        <v>%</v>
      </c>
      <c r="DF30" s="89" t="str">
        <f>+$AD$8</f>
        <v>Var. jun-19 vs may-19</v>
      </c>
      <c r="DG30" s="75" t="str">
        <f>+$AE$8</f>
        <v>%</v>
      </c>
      <c r="DH30" s="89" t="str">
        <f>+$AF$8</f>
        <v>Ppto</v>
      </c>
      <c r="DI30" s="75" t="str">
        <f>+$AG$8</f>
        <v>% Cump.</v>
      </c>
      <c r="DJ30" s="47"/>
      <c r="DK30" s="50">
        <f>+$Y$8</f>
        <v>43252</v>
      </c>
      <c r="DL30" s="50">
        <f>+$Z$8</f>
        <v>43586</v>
      </c>
      <c r="DM30" s="50">
        <f>+$AA$8</f>
        <v>43617</v>
      </c>
      <c r="DN30" s="50" t="str">
        <f>+$AB$8</f>
        <v>Var. jun-19 vs jun-18</v>
      </c>
      <c r="DO30" s="75" t="str">
        <f>+$AC$8</f>
        <v>%</v>
      </c>
      <c r="DP30" s="50" t="str">
        <f>+$AD$8</f>
        <v>Var. jun-19 vs may-19</v>
      </c>
      <c r="DQ30" s="75" t="str">
        <f>+$AE$8</f>
        <v>%</v>
      </c>
      <c r="DR30" s="50" t="str">
        <f>+$AF$8</f>
        <v>Ppto</v>
      </c>
      <c r="DS30" s="75" t="str">
        <f>+$AG$8</f>
        <v>% Cump.</v>
      </c>
      <c r="DU30" s="95">
        <f>+$Y$8</f>
        <v>43252</v>
      </c>
      <c r="DV30" s="95">
        <f>+$Z$8</f>
        <v>43586</v>
      </c>
      <c r="DW30" s="95">
        <f>+$AA$8</f>
        <v>43617</v>
      </c>
      <c r="DX30" s="89" t="str">
        <f>+$AB$8</f>
        <v>Var. jun-19 vs jun-18</v>
      </c>
      <c r="DY30" s="75" t="str">
        <f>+$AC$8</f>
        <v>%</v>
      </c>
      <c r="DZ30" s="89" t="str">
        <f>+$AD$8</f>
        <v>Var. jun-19 vs may-19</v>
      </c>
      <c r="EA30" s="75" t="str">
        <f>+$AE$8</f>
        <v>%</v>
      </c>
      <c r="EB30" s="89" t="str">
        <f>+$AF$8</f>
        <v>Ppto</v>
      </c>
      <c r="EC30" s="75" t="str">
        <f>+$AG$8</f>
        <v>% Cump.</v>
      </c>
      <c r="ED30" s="47"/>
      <c r="EE30" s="50">
        <f>+$Y$8</f>
        <v>43252</v>
      </c>
      <c r="EF30" s="50">
        <f>+$Z$8</f>
        <v>43586</v>
      </c>
      <c r="EG30" s="50">
        <f>+$AA$8</f>
        <v>43617</v>
      </c>
      <c r="EH30" s="50" t="str">
        <f>+$AB$8</f>
        <v>Var. jun-19 vs jun-18</v>
      </c>
      <c r="EI30" s="75" t="str">
        <f>+$AC$8</f>
        <v>%</v>
      </c>
      <c r="EJ30" s="50" t="str">
        <f>+$AD$8</f>
        <v>Var. jun-19 vs may-19</v>
      </c>
      <c r="EK30" s="75" t="str">
        <f>+$AE$8</f>
        <v>%</v>
      </c>
      <c r="EL30" s="50" t="str">
        <f>+$AF$8</f>
        <v>Ppto</v>
      </c>
      <c r="EM30" s="75" t="str">
        <f>+$AG$8</f>
        <v>% Cump.</v>
      </c>
    </row>
    <row r="31" spans="2:143" x14ac:dyDescent="0.3">
      <c r="B31" s="35">
        <v>1001</v>
      </c>
      <c r="C31" s="36" t="s">
        <v>196</v>
      </c>
      <c r="E31" s="117">
        <f t="shared" ref="E31:E44" si="292">Y31+AS31+BM31+CG31+DA31+DU31</f>
        <v>1368787</v>
      </c>
      <c r="F31" s="117">
        <f t="shared" ref="F31:F44" si="293">Z31+AT31+BN31+CH31+DB31+DV31</f>
        <v>243901</v>
      </c>
      <c r="G31" s="117">
        <f t="shared" ref="G31:G44" si="294">AA31+AU31+BO31+CI31+DC31+DW31</f>
        <v>816000</v>
      </c>
      <c r="H31" s="121">
        <f t="shared" ref="H31:H44" si="295">+G31-E31</f>
        <v>-552787</v>
      </c>
      <c r="I31" s="45">
        <f t="shared" ref="I31:I44" si="296">IFERROR((G31-E31)/E31,"N.A")</f>
        <v>-0.40385173149657322</v>
      </c>
      <c r="J31" s="121">
        <f t="shared" ref="J31:J44" si="297">+G31-F31</f>
        <v>572099</v>
      </c>
      <c r="K31" s="45">
        <f t="shared" ref="K31:K44" si="298">IFERROR((G31-F31)/F31,"N.A")</f>
        <v>2.345619739156461</v>
      </c>
      <c r="L31" s="118">
        <f t="shared" ref="L31:L44" si="299">+$AF31+$AZ31+$BT31+$CN31</f>
        <v>7187744.2218724294</v>
      </c>
      <c r="M31" s="45">
        <f t="shared" ref="M31:M44" si="300">+IFERROR(G31/L31,0)</f>
        <v>0.11352657729763087</v>
      </c>
      <c r="N31" s="47"/>
      <c r="O31" s="48">
        <f t="shared" ref="O31:O44" si="301">AI31+BC31+BW31+CQ31+DK31+EE31</f>
        <v>11</v>
      </c>
      <c r="P31" s="48">
        <f t="shared" ref="P31:P44" si="302">AJ31+BD31+BX31+CR31+DL31+EF31</f>
        <v>3</v>
      </c>
      <c r="Q31" s="48">
        <f t="shared" ref="Q31:Q44" si="303">AK31+BE31+BY31+CS31+DM31+EG31</f>
        <v>2</v>
      </c>
      <c r="R31" s="136">
        <f t="shared" ref="R31:R44" si="304">+Q31-O31</f>
        <v>-9</v>
      </c>
      <c r="S31" s="45">
        <f t="shared" ref="S31:S44" si="305">IFERROR((Q31-O31)/O31,"N.A")</f>
        <v>-0.81818181818181823</v>
      </c>
      <c r="T31" s="136">
        <f t="shared" ref="T31:T44" si="306">+Q31-P31</f>
        <v>-1</v>
      </c>
      <c r="U31" s="45">
        <f t="shared" ref="U31:U44" si="307">IFERROR((Q31-P31)/P31,"N.A")</f>
        <v>-0.33333333333333331</v>
      </c>
      <c r="V31" s="114">
        <f t="shared" ref="V31:V44" si="308">+$AP31+$BJ31+$CD31+$CX31</f>
        <v>41.340116279069768</v>
      </c>
      <c r="W31" s="45">
        <f t="shared" ref="W31:W44" si="309">+IFERROR(Q31/V31,0)</f>
        <v>4.8379157583854859E-2</v>
      </c>
      <c r="Y31" s="117">
        <f>+IFERROR(VLOOKUP(B31,'INF SUCURSALES'!$B:$E,3,FALSE),0)</f>
        <v>1368787</v>
      </c>
      <c r="Z31" s="117">
        <f>+IFERROR(VLOOKUP(B31,'INF SUCURSALES'!$G:$J,3,FALSE),0)</f>
        <v>243901</v>
      </c>
      <c r="AA31" s="117">
        <f>+IFERROR(VLOOKUP(B31,'INF SUCURSALES'!$L:$O,3,FALSE),0)</f>
        <v>0</v>
      </c>
      <c r="AB31" s="121">
        <f t="shared" ref="AB31:AB44" si="310">+AA31-Y31</f>
        <v>-1368787</v>
      </c>
      <c r="AC31" s="45">
        <f t="shared" ref="AC31:AC44" si="311">IFERROR((AA31-Y31)/Y31,"N.A")</f>
        <v>-1</v>
      </c>
      <c r="AD31" s="121">
        <f t="shared" ref="AD31:AD44" si="312">+AA31-Z31</f>
        <v>-243901</v>
      </c>
      <c r="AE31" s="45">
        <f t="shared" ref="AE31:AE44" si="313">IFERROR((AA31-Z31)/Z31,"N.A")</f>
        <v>-1</v>
      </c>
      <c r="AF31" s="118">
        <f>+IFERROR(VLOOKUP($B31,PPTO!$B:$E,3,FALSE),0)</f>
        <v>2710728.0258591408</v>
      </c>
      <c r="AG31" s="45">
        <f t="shared" ref="AG31:AG44" si="314">+IFERROR(AA31/AF31,0)</f>
        <v>0</v>
      </c>
      <c r="AI31" s="48">
        <f>+IFERROR(VLOOKUP(B31,'INF SUCURSALES'!$B:$E,4,FALSE),0)</f>
        <v>11</v>
      </c>
      <c r="AJ31" s="48">
        <f>+IFERROR(VLOOKUP(B31,'INF SUCURSALES'!$G:$J,4,FALSE),0)</f>
        <v>3</v>
      </c>
      <c r="AK31" s="48">
        <f>+IFERROR(VLOOKUP(B31,'INF SUCURSALES'!$L:$O,4,FALSE),0)</f>
        <v>0</v>
      </c>
      <c r="AL31" s="136">
        <f t="shared" ref="AL31:AL44" si="315">+AK31-AI31</f>
        <v>-11</v>
      </c>
      <c r="AM31" s="45">
        <f t="shared" ref="AM31:AM44" si="316">IFERROR((AK31-AI31)/AI31,"N.A")</f>
        <v>-1</v>
      </c>
      <c r="AN31" s="136">
        <f t="shared" ref="AN31:AN44" si="317">+AK31-AJ31</f>
        <v>-3</v>
      </c>
      <c r="AO31" s="45">
        <f t="shared" ref="AO31:AO44" si="318">IFERROR((AK31-AJ31)/AJ31,"N.A")</f>
        <v>-1</v>
      </c>
      <c r="AP31" s="114">
        <f>+IFERROR(VLOOKUP($B31,PPTO!$B:$E,4,FALSE),0)</f>
        <v>21</v>
      </c>
      <c r="AQ31" s="45">
        <f t="shared" ref="AQ31:AQ44" si="319">+IFERROR(AK31/AP31,0)</f>
        <v>0</v>
      </c>
      <c r="AS31" s="117">
        <f>+IFERROR(VLOOKUP(B31,'INF SUCURSALES'!$R:$U,3,FALSE),0)</f>
        <v>0</v>
      </c>
      <c r="AT31" s="117">
        <f>+IFERROR(VLOOKUP(B31,'INF SUCURSALES'!$W:$Z,3,FALSE),0)</f>
        <v>0</v>
      </c>
      <c r="AU31" s="117">
        <f>+IFERROR(VLOOKUP(B31,'INF SUCURSALES'!$AB:$AE,3,FALSE),0)</f>
        <v>0</v>
      </c>
      <c r="AV31" s="121">
        <f t="shared" ref="AV31:AV44" si="320">+AU31-AS31</f>
        <v>0</v>
      </c>
      <c r="AW31" s="45" t="str">
        <f t="shared" ref="AW31:AW44" si="321">IFERROR((AU31-AS31)/AS31,"N.A")</f>
        <v>N.A</v>
      </c>
      <c r="AX31" s="121">
        <f t="shared" ref="AX31:AX44" si="322">+AU31-AT31</f>
        <v>0</v>
      </c>
      <c r="AY31" s="45" t="str">
        <f t="shared" ref="AY31:AY44" si="323">IFERROR((AU31-AT31)/AT31,"N.A")</f>
        <v>N.A</v>
      </c>
      <c r="AZ31" s="118">
        <f>+IFERROR(VLOOKUP($B31,PPTO!$G:$J,3,FALSE),0)</f>
        <v>0</v>
      </c>
      <c r="BA31" s="45">
        <f t="shared" ref="BA31:BA44" si="324">+IFERROR(AU31/AZ31,0)</f>
        <v>0</v>
      </c>
      <c r="BC31" s="48">
        <f>+IFERROR(VLOOKUP(B31,'INF SUCURSALES'!$R:$U,4,FALSE),0)</f>
        <v>0</v>
      </c>
      <c r="BD31" s="48">
        <f>+IFERROR(VLOOKUP(B31,'INF SUCURSALES'!$W:$Z,4,FALSE),0)</f>
        <v>0</v>
      </c>
      <c r="BE31" s="48">
        <f>+IFERROR(VLOOKUP(B31,'INF SUCURSALES'!$AB:$AE,4,FALSE),0)</f>
        <v>0</v>
      </c>
      <c r="BF31" s="136">
        <f t="shared" ref="BF31:BF44" si="325">+BE31-BC31</f>
        <v>0</v>
      </c>
      <c r="BG31" s="45" t="str">
        <f t="shared" ref="BG31:BG44" si="326">IFERROR((BE31-BC31)/BC31,"N.A")</f>
        <v>N.A</v>
      </c>
      <c r="BH31" s="136">
        <f t="shared" ref="BH31:BH44" si="327">+BE31-BD31</f>
        <v>0</v>
      </c>
      <c r="BI31" s="45" t="str">
        <f t="shared" ref="BI31:BI44" si="328">IFERROR((BE31-BD31)/BD31,"N.A")</f>
        <v>N.A</v>
      </c>
      <c r="BJ31" s="114">
        <f>+IFERROR(VLOOKUP($B31,PPTO!$G:$J,4,FALSE),0)</f>
        <v>0</v>
      </c>
      <c r="BK31" s="45">
        <f t="shared" ref="BK31:BK44" si="329">+IFERROR(BE31/BJ31,0)</f>
        <v>0</v>
      </c>
      <c r="BM31" s="117">
        <f>+IFERROR(VLOOKUP($B31,'INF SUCURSALES'!$AH:$AK,3,FALSE),0)</f>
        <v>0</v>
      </c>
      <c r="BN31" s="117">
        <f>+IFERROR(VLOOKUP($B31,'INF SUCURSALES'!$AM:$AP,3,FALSE),0)</f>
        <v>0</v>
      </c>
      <c r="BO31" s="117">
        <f>+IFERROR(VLOOKUP($B31,'INF SUCURSALES'!$AR:$AU,3,FALSE),0)</f>
        <v>809400</v>
      </c>
      <c r="BP31" s="121">
        <f t="shared" ref="BP31:BP44" si="330">+BO31-BM31</f>
        <v>809400</v>
      </c>
      <c r="BQ31" s="45" t="str">
        <f t="shared" ref="BQ31:BQ44" si="331">IFERROR((BO31-BM31)/BM31,"N.A")</f>
        <v>N.A</v>
      </c>
      <c r="BR31" s="121">
        <f t="shared" ref="BR31:BR44" si="332">+BO31-BN31</f>
        <v>809400</v>
      </c>
      <c r="BS31" s="45" t="str">
        <f t="shared" ref="BS31:BS44" si="333">IFERROR((BO31-BN31)/BN31,"N.A")</f>
        <v>N.A</v>
      </c>
      <c r="BT31" s="118">
        <f>+IFERROR(VLOOKUP($B31,PPTO!$L:$O,3,FALSE),0)</f>
        <v>4428571.4285714282</v>
      </c>
      <c r="BU31" s="45">
        <f t="shared" ref="BU31:BU44" si="334">+IFERROR(BO31/BT31,0)</f>
        <v>0.1827677419354839</v>
      </c>
      <c r="BW31" s="48">
        <f>+IFERROR(VLOOKUP($B31,'INF SUCURSALES'!$AH:$AK,4,FALSE),0)</f>
        <v>0</v>
      </c>
      <c r="BX31" s="48">
        <f>+IFERROR(VLOOKUP($B31,'INF SUCURSALES'!$AM:$AP,4,FALSE),0)</f>
        <v>0</v>
      </c>
      <c r="BY31" s="48">
        <f>+IFERROR(VLOOKUP($B31,'INF SUCURSALES'!$AR:$AU,4,FALSE),0)</f>
        <v>1</v>
      </c>
      <c r="BZ31" s="136">
        <f t="shared" si="197"/>
        <v>1</v>
      </c>
      <c r="CA31" s="45" t="str">
        <f t="shared" si="198"/>
        <v>N.A</v>
      </c>
      <c r="CB31" s="136">
        <f t="shared" si="199"/>
        <v>1</v>
      </c>
      <c r="CC31" s="45" t="str">
        <f t="shared" si="200"/>
        <v>N.A</v>
      </c>
      <c r="CD31" s="114">
        <f>+IFERROR(VLOOKUP($B31,PPTO!$L:$O,4,FALSE),0)</f>
        <v>13</v>
      </c>
      <c r="CE31" s="45">
        <f t="shared" si="201"/>
        <v>7.6923076923076927E-2</v>
      </c>
      <c r="CG31" s="117">
        <f>+IFERROR(VLOOKUP($B31,'INF SUCURSALES'!$AW:$AZ,3,FALSE),0)</f>
        <v>0</v>
      </c>
      <c r="CH31" s="117">
        <f>+IFERROR(VLOOKUP($B31,'INF SUCURSALES'!$BB:$BE,3,FALSE),0)</f>
        <v>0</v>
      </c>
      <c r="CI31" s="117">
        <f>+IFERROR(VLOOKUP($B31,'INF SUCURSALES'!$BG:$BJ,3,FALSE),0)</f>
        <v>6600</v>
      </c>
      <c r="CJ31" s="121">
        <f t="shared" si="202"/>
        <v>6600</v>
      </c>
      <c r="CK31" s="45" t="str">
        <f t="shared" si="203"/>
        <v>N.A</v>
      </c>
      <c r="CL31" s="121">
        <f t="shared" si="204"/>
        <v>6600</v>
      </c>
      <c r="CM31" s="45" t="str">
        <f t="shared" si="205"/>
        <v>N.A</v>
      </c>
      <c r="CN31" s="118">
        <f>+IFERROR(VLOOKUP($B31,PPTO!$Q:$T,3,FALSE),0)</f>
        <v>48444.767441860466</v>
      </c>
      <c r="CO31" s="45">
        <f t="shared" si="206"/>
        <v>0.13623762376237625</v>
      </c>
      <c r="CQ31" s="48">
        <f>+IFERROR(VLOOKUP($B31,'INF SUCURSALES'!$AW:$AZ,4,FALSE),0)</f>
        <v>0</v>
      </c>
      <c r="CR31" s="48">
        <f>+IFERROR(VLOOKUP($B31,'INF SUCURSALES'!$BB:$BE,4,FALSE),0)</f>
        <v>0</v>
      </c>
      <c r="CS31" s="48">
        <f>+IFERROR(VLOOKUP($B31,'INF SUCURSALES'!$BG:$BJ,4,FALSE),0)</f>
        <v>1</v>
      </c>
      <c r="CT31" s="136">
        <f t="shared" si="207"/>
        <v>1</v>
      </c>
      <c r="CU31" s="45" t="str">
        <f t="shared" si="208"/>
        <v>N.A</v>
      </c>
      <c r="CV31" s="136">
        <f t="shared" si="209"/>
        <v>1</v>
      </c>
      <c r="CW31" s="45" t="str">
        <f t="shared" si="210"/>
        <v>N.A</v>
      </c>
      <c r="CX31" s="114">
        <f>+IFERROR(VLOOKUP($B31,PPTO!$Q:$T,4,FALSE),0)</f>
        <v>7.3401162790697674</v>
      </c>
      <c r="CY31" s="45">
        <f t="shared" si="211"/>
        <v>0.13623762376237625</v>
      </c>
      <c r="DA31" s="117">
        <f>+IFERROR(VLOOKUP($B31,'INF SUCURSALES'!$BM:$BP,3,FALSE),0)</f>
        <v>0</v>
      </c>
      <c r="DB31" s="117">
        <f>+IFERROR(VLOOKUP($B31,'INF SUCURSALES'!$BR:$BU,3,FALSE),0)</f>
        <v>0</v>
      </c>
      <c r="DC31" s="117">
        <f>+IFERROR(VLOOKUP($B31,'INF SUCURSALES'!$BW:$BZ,3,FALSE),0)</f>
        <v>0</v>
      </c>
      <c r="DD31" s="121">
        <f t="shared" ref="DD31:DD44" si="335">+DC31-DA31</f>
        <v>0</v>
      </c>
      <c r="DE31" s="45" t="str">
        <f t="shared" ref="DE31:DE44" si="336">IFERROR((DC31-DA31)/DA31,"N.A")</f>
        <v>N.A</v>
      </c>
      <c r="DF31" s="121">
        <f t="shared" ref="DF31:DF44" si="337">+DC31-DB31</f>
        <v>0</v>
      </c>
      <c r="DG31" s="45" t="str">
        <f t="shared" ref="DG31:DG44" si="338">IFERROR((DC31-DB31)/DB31,"N.A")</f>
        <v>N.A</v>
      </c>
      <c r="DH31" s="118">
        <f>+IFERROR(VLOOKUP($B31,PPTO!$V:$Y,3,FALSE),0)</f>
        <v>0</v>
      </c>
      <c r="DI31" s="45">
        <f t="shared" ref="DI31:DI44" si="339">+IFERROR(DC31/DH31,0)</f>
        <v>0</v>
      </c>
      <c r="DJ31" s="47"/>
      <c r="DK31" s="48">
        <f>+IFERROR(VLOOKUP($B31,'INF SUCURSALES'!$BM:$BP,4,FALSE),0)</f>
        <v>0</v>
      </c>
      <c r="DL31" s="48">
        <f>+IFERROR(VLOOKUP($B31,'INF SUCURSALES'!$BR:$BU,4,FALSE),0)</f>
        <v>0</v>
      </c>
      <c r="DM31" s="48">
        <f>+IFERROR(VLOOKUP($B31,'INF SUCURSALES'!$BW:$BZ,4,FALSE),0)</f>
        <v>0</v>
      </c>
      <c r="DN31" s="136">
        <f t="shared" ref="DN31:DN44" si="340">+DM31-DK31</f>
        <v>0</v>
      </c>
      <c r="DO31" s="45" t="str">
        <f t="shared" ref="DO31:DO44" si="341">IFERROR((DM31-DK31)/DK31,"N.A")</f>
        <v>N.A</v>
      </c>
      <c r="DP31" s="136">
        <f t="shared" ref="DP31:DP44" si="342">+DM31-DL31</f>
        <v>0</v>
      </c>
      <c r="DQ31" s="45" t="str">
        <f t="shared" ref="DQ31:DQ44" si="343">IFERROR((DM31-DL31)/DL31,"N.A")</f>
        <v>N.A</v>
      </c>
      <c r="DR31" s="114">
        <f>+IFERROR(VLOOKUP($B31,PPTO!$V:$Y,4,FALSE),0)</f>
        <v>0</v>
      </c>
      <c r="DS31" s="45">
        <f t="shared" ref="DS31:DS44" si="344">+IFERROR(DM31/DR31,0)</f>
        <v>0</v>
      </c>
      <c r="DU31" s="117">
        <f>+IFERROR(VLOOKUP($B31,'INF SUCURSALES'!$CC:$CF,3,FALSE),0)</f>
        <v>0</v>
      </c>
      <c r="DV31" s="117">
        <f>+IFERROR(VLOOKUP($B31,'INF SUCURSALES'!$CH:$CK,3,FALSE),0)</f>
        <v>0</v>
      </c>
      <c r="DW31" s="117">
        <f>+IFERROR(VLOOKUP($B31,'INF SUCURSALES'!$CM:$CP,3,FALSE),0)</f>
        <v>0</v>
      </c>
      <c r="DX31" s="121">
        <f t="shared" ref="DX31:DX44" si="345">+DW31-DU31</f>
        <v>0</v>
      </c>
      <c r="DY31" s="45" t="str">
        <f t="shared" ref="DY31:DY44" si="346">IFERROR((DW31-DU31)/DU31,"N.A")</f>
        <v>N.A</v>
      </c>
      <c r="DZ31" s="121">
        <f t="shared" ref="DZ31:DZ44" si="347">+DW31-DV31</f>
        <v>0</v>
      </c>
      <c r="EA31" s="45" t="str">
        <f t="shared" ref="EA31:EA44" si="348">IFERROR((DW31-DV31)/DV31,"N.A")</f>
        <v>N.A</v>
      </c>
      <c r="EB31" s="118">
        <f>+IFERROR(VLOOKUP($B31,PPTO!$AA:$AD,3,FALSE),0)</f>
        <v>0</v>
      </c>
      <c r="EC31" s="45">
        <f t="shared" ref="EC31:EC44" si="349">+IFERROR(DW31/EB31,0)</f>
        <v>0</v>
      </c>
      <c r="ED31" s="47"/>
      <c r="EE31" s="48">
        <f>+IFERROR(VLOOKUP($B31,'INF SUCURSALES'!$CC:$CF,4,FALSE),0)</f>
        <v>0</v>
      </c>
      <c r="EF31" s="48">
        <f>+IFERROR(VLOOKUP($B31,'INF SUCURSALES'!$CH:$CK,4,FALSE),0)</f>
        <v>0</v>
      </c>
      <c r="EG31" s="48">
        <f>+IFERROR(VLOOKUP($B31,'INF SUCURSALES'!$CM:$CP,4,FALSE),0)</f>
        <v>0</v>
      </c>
      <c r="EH31" s="136">
        <f t="shared" ref="EH31:EH44" si="350">+EG31-EE31</f>
        <v>0</v>
      </c>
      <c r="EI31" s="45" t="str">
        <f t="shared" ref="EI31:EI44" si="351">IFERROR((EG31-EE31)/EE31,"N.A")</f>
        <v>N.A</v>
      </c>
      <c r="EJ31" s="136">
        <f t="shared" ref="EJ31:EJ44" si="352">+EG31-EF31</f>
        <v>0</v>
      </c>
      <c r="EK31" s="45" t="str">
        <f t="shared" ref="EK31:EK44" si="353">IFERROR((EG31-EF31)/EF31,"N.A")</f>
        <v>N.A</v>
      </c>
      <c r="EL31" s="114">
        <f>+IFERROR(VLOOKUP($B31,PPTO!$AA:$AD,4,FALSE),0)</f>
        <v>0</v>
      </c>
      <c r="EM31" s="45">
        <f t="shared" ref="EM31:EM44" si="354">+IFERROR(EG31/EL31,0)</f>
        <v>0</v>
      </c>
    </row>
    <row r="32" spans="2:143" x14ac:dyDescent="0.3">
      <c r="B32" s="35">
        <v>1003</v>
      </c>
      <c r="C32" s="36" t="s">
        <v>197</v>
      </c>
      <c r="E32" s="117">
        <f t="shared" si="292"/>
        <v>4887973</v>
      </c>
      <c r="F32" s="117">
        <f t="shared" si="293"/>
        <v>7277219</v>
      </c>
      <c r="G32" s="117">
        <f t="shared" si="294"/>
        <v>368774</v>
      </c>
      <c r="H32" s="123">
        <f t="shared" si="295"/>
        <v>-4519199</v>
      </c>
      <c r="I32" s="45">
        <f t="shared" si="296"/>
        <v>-0.92455482057695493</v>
      </c>
      <c r="J32" s="121">
        <f t="shared" si="297"/>
        <v>-6908445</v>
      </c>
      <c r="K32" s="45">
        <f t="shared" si="298"/>
        <v>-0.94932487259212617</v>
      </c>
      <c r="L32" s="118">
        <f t="shared" si="299"/>
        <v>7486817.8514413713</v>
      </c>
      <c r="M32" s="45">
        <f t="shared" si="300"/>
        <v>4.925644076261361E-2</v>
      </c>
      <c r="N32" s="47"/>
      <c r="O32" s="48">
        <f t="shared" si="301"/>
        <v>34</v>
      </c>
      <c r="P32" s="48">
        <f t="shared" si="302"/>
        <v>40</v>
      </c>
      <c r="Q32" s="48">
        <f t="shared" si="303"/>
        <v>5</v>
      </c>
      <c r="R32" s="136">
        <f t="shared" si="304"/>
        <v>-29</v>
      </c>
      <c r="S32" s="45">
        <f t="shared" si="305"/>
        <v>-0.8529411764705882</v>
      </c>
      <c r="T32" s="136">
        <f t="shared" si="306"/>
        <v>-35</v>
      </c>
      <c r="U32" s="45">
        <f t="shared" si="307"/>
        <v>-0.875</v>
      </c>
      <c r="V32" s="114">
        <f t="shared" si="308"/>
        <v>59.488372093023258</v>
      </c>
      <c r="W32" s="45">
        <f t="shared" si="309"/>
        <v>8.4050039093041429E-2</v>
      </c>
      <c r="Y32" s="117">
        <f>+IFERROR(VLOOKUP(B32,'INF SUCURSALES'!$B:$E,3,FALSE),0)</f>
        <v>4887973</v>
      </c>
      <c r="Z32" s="117">
        <f>+IFERROR(VLOOKUP(B32,'INF SUCURSALES'!$G:$J,3,FALSE),0)</f>
        <v>2898719</v>
      </c>
      <c r="AA32" s="117">
        <f>+IFERROR(VLOOKUP(B32,'INF SUCURSALES'!$L:$O,3,FALSE),0)</f>
        <v>269392</v>
      </c>
      <c r="AB32" s="123">
        <f t="shared" si="310"/>
        <v>-4618581</v>
      </c>
      <c r="AC32" s="45">
        <f t="shared" si="311"/>
        <v>-0.94488676594572019</v>
      </c>
      <c r="AD32" s="121">
        <f t="shared" si="312"/>
        <v>-2629327</v>
      </c>
      <c r="AE32" s="45">
        <f t="shared" si="313"/>
        <v>-0.90706515533240717</v>
      </c>
      <c r="AF32" s="118">
        <f>+IFERROR(VLOOKUP($B32,PPTO!$B:$E,3,FALSE),0)</f>
        <v>2903223.1670559896</v>
      </c>
      <c r="AG32" s="45">
        <f t="shared" si="314"/>
        <v>9.2790662136103264E-2</v>
      </c>
      <c r="AI32" s="48">
        <f>+IFERROR(VLOOKUP(B32,'INF SUCURSALES'!$B:$E,4,FALSE),0)</f>
        <v>34</v>
      </c>
      <c r="AJ32" s="48">
        <f>+IFERROR(VLOOKUP(B32,'INF SUCURSALES'!$G:$J,4,FALSE),0)</f>
        <v>25</v>
      </c>
      <c r="AK32" s="48">
        <f>+IFERROR(VLOOKUP(B32,'INF SUCURSALES'!$L:$O,4,FALSE),0)</f>
        <v>2</v>
      </c>
      <c r="AL32" s="136">
        <f t="shared" si="315"/>
        <v>-32</v>
      </c>
      <c r="AM32" s="45">
        <f t="shared" si="316"/>
        <v>-0.94117647058823528</v>
      </c>
      <c r="AN32" s="136">
        <f t="shared" si="317"/>
        <v>-23</v>
      </c>
      <c r="AO32" s="45">
        <f t="shared" si="318"/>
        <v>-0.92</v>
      </c>
      <c r="AP32" s="114">
        <f>+IFERROR(VLOOKUP($B32,PPTO!$B:$E,4,FALSE),0)</f>
        <v>23</v>
      </c>
      <c r="AQ32" s="45">
        <f t="shared" si="319"/>
        <v>8.6956521739130432E-2</v>
      </c>
      <c r="AS32" s="117">
        <f>+IFERROR(VLOOKUP(B32,'INF SUCURSALES'!$R:$U,3,FALSE),0)</f>
        <v>0</v>
      </c>
      <c r="AT32" s="117">
        <f>+IFERROR(VLOOKUP(B32,'INF SUCURSALES'!$W:$Z,3,FALSE),0)</f>
        <v>0</v>
      </c>
      <c r="AU32" s="117">
        <f>+IFERROR(VLOOKUP(B32,'INF SUCURSALES'!$AB:$AE,3,FALSE),0)</f>
        <v>0</v>
      </c>
      <c r="AV32" s="123">
        <f t="shared" si="320"/>
        <v>0</v>
      </c>
      <c r="AW32" s="45" t="str">
        <f t="shared" si="321"/>
        <v>N.A</v>
      </c>
      <c r="AX32" s="121">
        <f t="shared" si="322"/>
        <v>0</v>
      </c>
      <c r="AY32" s="45" t="str">
        <f t="shared" si="323"/>
        <v>N.A</v>
      </c>
      <c r="AZ32" s="118">
        <f>+IFERROR(VLOOKUP($B32,PPTO!$G:$J,3,FALSE),0)</f>
        <v>0</v>
      </c>
      <c r="BA32" s="45">
        <f t="shared" si="324"/>
        <v>0</v>
      </c>
      <c r="BC32" s="48">
        <f>+IFERROR(VLOOKUP(B32,'INF SUCURSALES'!$R:$U,4,FALSE),0)</f>
        <v>0</v>
      </c>
      <c r="BD32" s="48">
        <f>+IFERROR(VLOOKUP(B32,'INF SUCURSALES'!$W:$Z,4,FALSE),0)</f>
        <v>0</v>
      </c>
      <c r="BE32" s="48">
        <f>+IFERROR(VLOOKUP(B32,'INF SUCURSALES'!$AB:$AE,4,FALSE),0)</f>
        <v>0</v>
      </c>
      <c r="BF32" s="136">
        <f t="shared" si="325"/>
        <v>0</v>
      </c>
      <c r="BG32" s="45" t="str">
        <f t="shared" si="326"/>
        <v>N.A</v>
      </c>
      <c r="BH32" s="136">
        <f t="shared" si="327"/>
        <v>0</v>
      </c>
      <c r="BI32" s="45" t="str">
        <f t="shared" si="328"/>
        <v>N.A</v>
      </c>
      <c r="BJ32" s="114">
        <f>+IFERROR(VLOOKUP($B32,PPTO!$G:$J,4,FALSE),0)</f>
        <v>0</v>
      </c>
      <c r="BK32" s="45">
        <f t="shared" si="329"/>
        <v>0</v>
      </c>
      <c r="BM32" s="117">
        <f>+IFERROR(VLOOKUP($B32,'INF SUCURSALES'!$AH:$AK,3,FALSE),0)</f>
        <v>0</v>
      </c>
      <c r="BN32" s="117">
        <f>+IFERROR(VLOOKUP($B32,'INF SUCURSALES'!$AM:$AP,3,FALSE),0)</f>
        <v>4338900</v>
      </c>
      <c r="BO32" s="117">
        <f>+IFERROR(VLOOKUP($B32,'INF SUCURSALES'!$AR:$AU,3,FALSE),0)</f>
        <v>0</v>
      </c>
      <c r="BP32" s="123">
        <f t="shared" si="330"/>
        <v>0</v>
      </c>
      <c r="BQ32" s="45" t="str">
        <f t="shared" si="331"/>
        <v>N.A</v>
      </c>
      <c r="BR32" s="121">
        <f t="shared" si="332"/>
        <v>-4338900</v>
      </c>
      <c r="BS32" s="45">
        <f t="shared" si="333"/>
        <v>-1</v>
      </c>
      <c r="BT32" s="118">
        <f>+IFERROR(VLOOKUP($B32,PPTO!$L:$O,3,FALSE),0)</f>
        <v>4428571.4285714282</v>
      </c>
      <c r="BU32" s="45">
        <f t="shared" si="334"/>
        <v>0</v>
      </c>
      <c r="BW32" s="48">
        <f>+IFERROR(VLOOKUP($B32,'INF SUCURSALES'!$AH:$AK,4,FALSE),0)</f>
        <v>0</v>
      </c>
      <c r="BX32" s="48">
        <f>+IFERROR(VLOOKUP($B32,'INF SUCURSALES'!$AM:$AP,4,FALSE),0)</f>
        <v>9</v>
      </c>
      <c r="BY32" s="48">
        <f>+IFERROR(VLOOKUP($B32,'INF SUCURSALES'!$AR:$AU,4,FALSE),0)</f>
        <v>0</v>
      </c>
      <c r="BZ32" s="136">
        <f t="shared" si="197"/>
        <v>0</v>
      </c>
      <c r="CA32" s="45" t="str">
        <f t="shared" si="198"/>
        <v>N.A</v>
      </c>
      <c r="CB32" s="136">
        <f t="shared" si="199"/>
        <v>-9</v>
      </c>
      <c r="CC32" s="45">
        <f t="shared" si="200"/>
        <v>-1</v>
      </c>
      <c r="CD32" s="114">
        <f>+IFERROR(VLOOKUP($B32,PPTO!$L:$O,4,FALSE),0)</f>
        <v>13</v>
      </c>
      <c r="CE32" s="45">
        <f t="shared" si="201"/>
        <v>0</v>
      </c>
      <c r="CG32" s="117">
        <f>+IFERROR(VLOOKUP($B32,'INF SUCURSALES'!$AW:$AZ,3,FALSE),0)</f>
        <v>0</v>
      </c>
      <c r="CH32" s="117">
        <f>+IFERROR(VLOOKUP($B32,'INF SUCURSALES'!$BB:$BE,3,FALSE),0)</f>
        <v>39600</v>
      </c>
      <c r="CI32" s="117">
        <f>+IFERROR(VLOOKUP($B32,'INF SUCURSALES'!$BG:$BJ,3,FALSE),0)</f>
        <v>13200</v>
      </c>
      <c r="CJ32" s="123">
        <f t="shared" si="202"/>
        <v>13200</v>
      </c>
      <c r="CK32" s="45" t="str">
        <f t="shared" si="203"/>
        <v>N.A</v>
      </c>
      <c r="CL32" s="121">
        <f t="shared" si="204"/>
        <v>-26400</v>
      </c>
      <c r="CM32" s="45">
        <f t="shared" si="205"/>
        <v>-0.66666666666666663</v>
      </c>
      <c r="CN32" s="118">
        <f>+IFERROR(VLOOKUP($B32,PPTO!$Q:$T,3,FALSE),0)</f>
        <v>155023.2558139535</v>
      </c>
      <c r="CO32" s="45">
        <f t="shared" si="206"/>
        <v>8.5148514851485141E-2</v>
      </c>
      <c r="CQ32" s="48">
        <f>+IFERROR(VLOOKUP($B32,'INF SUCURSALES'!$AW:$AZ,4,FALSE),0)</f>
        <v>0</v>
      </c>
      <c r="CR32" s="48">
        <f>+IFERROR(VLOOKUP($B32,'INF SUCURSALES'!$BB:$BE,4,FALSE),0)</f>
        <v>6</v>
      </c>
      <c r="CS32" s="48">
        <f>+IFERROR(VLOOKUP($B32,'INF SUCURSALES'!$BG:$BJ,4,FALSE),0)</f>
        <v>2</v>
      </c>
      <c r="CT32" s="136">
        <f t="shared" si="207"/>
        <v>2</v>
      </c>
      <c r="CU32" s="45" t="str">
        <f t="shared" si="208"/>
        <v>N.A</v>
      </c>
      <c r="CV32" s="136">
        <f t="shared" si="209"/>
        <v>-4</v>
      </c>
      <c r="CW32" s="45">
        <f t="shared" si="210"/>
        <v>-0.66666666666666663</v>
      </c>
      <c r="CX32" s="114">
        <f>+IFERROR(VLOOKUP($B32,PPTO!$Q:$T,4,FALSE),0)</f>
        <v>23.488372093023255</v>
      </c>
      <c r="CY32" s="45">
        <f t="shared" si="211"/>
        <v>8.5148514851485155E-2</v>
      </c>
      <c r="DA32" s="117">
        <f>+IFERROR(VLOOKUP($B32,'INF SUCURSALES'!$BM:$BP,3,FALSE),0)</f>
        <v>0</v>
      </c>
      <c r="DB32" s="117">
        <f>+IFERROR(VLOOKUP($B32,'INF SUCURSALES'!$BR:$BU,3,FALSE),0)</f>
        <v>0</v>
      </c>
      <c r="DC32" s="117">
        <f>+IFERROR(VLOOKUP($B32,'INF SUCURSALES'!$BW:$BZ,3,FALSE),0)</f>
        <v>86182</v>
      </c>
      <c r="DD32" s="123">
        <f t="shared" si="335"/>
        <v>86182</v>
      </c>
      <c r="DE32" s="45" t="str">
        <f t="shared" si="336"/>
        <v>N.A</v>
      </c>
      <c r="DF32" s="121">
        <f t="shared" si="337"/>
        <v>86182</v>
      </c>
      <c r="DG32" s="45" t="str">
        <f t="shared" si="338"/>
        <v>N.A</v>
      </c>
      <c r="DH32" s="118">
        <f>+IFERROR(VLOOKUP($B32,PPTO!$V:$Y,3,FALSE),0)</f>
        <v>0</v>
      </c>
      <c r="DI32" s="45">
        <f t="shared" si="339"/>
        <v>0</v>
      </c>
      <c r="DJ32" s="47"/>
      <c r="DK32" s="48">
        <f>+IFERROR(VLOOKUP($B32,'INF SUCURSALES'!$BM:$BP,4,FALSE),0)</f>
        <v>0</v>
      </c>
      <c r="DL32" s="48">
        <f>+IFERROR(VLOOKUP($B32,'INF SUCURSALES'!$BR:$BU,4,FALSE),0)</f>
        <v>0</v>
      </c>
      <c r="DM32" s="48">
        <f>+IFERROR(VLOOKUP($B32,'INF SUCURSALES'!$BW:$BZ,4,FALSE),0)</f>
        <v>1</v>
      </c>
      <c r="DN32" s="136">
        <f t="shared" si="340"/>
        <v>1</v>
      </c>
      <c r="DO32" s="45" t="str">
        <f t="shared" si="341"/>
        <v>N.A</v>
      </c>
      <c r="DP32" s="136">
        <f t="shared" si="342"/>
        <v>1</v>
      </c>
      <c r="DQ32" s="45" t="str">
        <f t="shared" si="343"/>
        <v>N.A</v>
      </c>
      <c r="DR32" s="114">
        <f>+IFERROR(VLOOKUP($B32,PPTO!$V:$Y,4,FALSE),0)</f>
        <v>0</v>
      </c>
      <c r="DS32" s="45">
        <f t="shared" si="344"/>
        <v>0</v>
      </c>
      <c r="DU32" s="117">
        <f>+IFERROR(VLOOKUP($B32,'INF SUCURSALES'!$CC:$CF,3,FALSE),0)</f>
        <v>0</v>
      </c>
      <c r="DV32" s="117">
        <f>+IFERROR(VLOOKUP($B32,'INF SUCURSALES'!$CH:$CK,3,FALSE),0)</f>
        <v>0</v>
      </c>
      <c r="DW32" s="117">
        <f>+IFERROR(VLOOKUP($B32,'INF SUCURSALES'!$CM:$CP,3,FALSE),0)</f>
        <v>0</v>
      </c>
      <c r="DX32" s="123">
        <f t="shared" si="345"/>
        <v>0</v>
      </c>
      <c r="DY32" s="45" t="str">
        <f t="shared" si="346"/>
        <v>N.A</v>
      </c>
      <c r="DZ32" s="121">
        <f t="shared" si="347"/>
        <v>0</v>
      </c>
      <c r="EA32" s="45" t="str">
        <f t="shared" si="348"/>
        <v>N.A</v>
      </c>
      <c r="EB32" s="118">
        <f>+IFERROR(VLOOKUP($B32,PPTO!$AA:$AD,3,FALSE),0)</f>
        <v>0</v>
      </c>
      <c r="EC32" s="45">
        <f t="shared" si="349"/>
        <v>0</v>
      </c>
      <c r="ED32" s="47"/>
      <c r="EE32" s="48">
        <f>+IFERROR(VLOOKUP($B32,'INF SUCURSALES'!$CC:$CF,4,FALSE),0)</f>
        <v>0</v>
      </c>
      <c r="EF32" s="48">
        <f>+IFERROR(VLOOKUP($B32,'INF SUCURSALES'!$CH:$CK,4,FALSE),0)</f>
        <v>0</v>
      </c>
      <c r="EG32" s="48">
        <f>+IFERROR(VLOOKUP($B32,'INF SUCURSALES'!$CM:$CP,4,FALSE),0)</f>
        <v>0</v>
      </c>
      <c r="EH32" s="136">
        <f t="shared" si="350"/>
        <v>0</v>
      </c>
      <c r="EI32" s="45" t="str">
        <f t="shared" si="351"/>
        <v>N.A</v>
      </c>
      <c r="EJ32" s="136">
        <f t="shared" si="352"/>
        <v>0</v>
      </c>
      <c r="EK32" s="45" t="str">
        <f t="shared" si="353"/>
        <v>N.A</v>
      </c>
      <c r="EL32" s="114">
        <f>+IFERROR(VLOOKUP($B32,PPTO!$AA:$AD,4,FALSE),0)</f>
        <v>0</v>
      </c>
      <c r="EM32" s="45">
        <f t="shared" si="354"/>
        <v>0</v>
      </c>
    </row>
    <row r="33" spans="2:143" x14ac:dyDescent="0.3">
      <c r="B33" s="35">
        <v>1016</v>
      </c>
      <c r="C33" s="36" t="s">
        <v>109</v>
      </c>
      <c r="E33" s="117">
        <f t="shared" si="292"/>
        <v>2327080</v>
      </c>
      <c r="F33" s="117">
        <f t="shared" si="293"/>
        <v>3569335</v>
      </c>
      <c r="G33" s="117">
        <f t="shared" si="294"/>
        <v>277797</v>
      </c>
      <c r="H33" s="123">
        <f t="shared" si="295"/>
        <v>-2049283</v>
      </c>
      <c r="I33" s="45">
        <f t="shared" si="296"/>
        <v>-0.8806242157553672</v>
      </c>
      <c r="J33" s="121">
        <f t="shared" si="297"/>
        <v>-3291538</v>
      </c>
      <c r="K33" s="45">
        <f t="shared" si="298"/>
        <v>-0.92217121676726899</v>
      </c>
      <c r="L33" s="118">
        <f t="shared" si="299"/>
        <v>7982170.6351649445</v>
      </c>
      <c r="M33" s="45">
        <f t="shared" si="300"/>
        <v>3.4802187612500167E-2</v>
      </c>
      <c r="N33" s="47"/>
      <c r="O33" s="48">
        <f t="shared" si="301"/>
        <v>22</v>
      </c>
      <c r="P33" s="48">
        <f t="shared" si="302"/>
        <v>26</v>
      </c>
      <c r="Q33" s="48">
        <f t="shared" si="303"/>
        <v>4</v>
      </c>
      <c r="R33" s="136">
        <f t="shared" si="304"/>
        <v>-18</v>
      </c>
      <c r="S33" s="45">
        <f t="shared" si="305"/>
        <v>-0.81818181818181823</v>
      </c>
      <c r="T33" s="136">
        <f t="shared" si="306"/>
        <v>-22</v>
      </c>
      <c r="U33" s="45">
        <f t="shared" si="307"/>
        <v>-0.84615384615384615</v>
      </c>
      <c r="V33" s="114">
        <f t="shared" si="308"/>
        <v>53.212209302325583</v>
      </c>
      <c r="W33" s="45">
        <f t="shared" si="309"/>
        <v>7.517071838295547E-2</v>
      </c>
      <c r="Y33" s="117">
        <f>+IFERROR(VLOOKUP(B33,'INF SUCURSALES'!$B:$E,3,FALSE),0)</f>
        <v>2327080</v>
      </c>
      <c r="Z33" s="117">
        <f>+IFERROR(VLOOKUP(B33,'INF SUCURSALES'!$G:$J,3,FALSE),0)</f>
        <v>1197835</v>
      </c>
      <c r="AA33" s="117">
        <f>+IFERROR(VLOOKUP(B33,'INF SUCURSALES'!$L:$O,3,FALSE),0)</f>
        <v>191615</v>
      </c>
      <c r="AB33" s="123">
        <f t="shared" si="310"/>
        <v>-2135465</v>
      </c>
      <c r="AC33" s="45">
        <f t="shared" si="311"/>
        <v>-0.91765861079120614</v>
      </c>
      <c r="AD33" s="121">
        <f t="shared" si="312"/>
        <v>-1006220</v>
      </c>
      <c r="AE33" s="45">
        <f t="shared" si="313"/>
        <v>-0.8400322248055867</v>
      </c>
      <c r="AF33" s="118">
        <f>+IFERROR(VLOOKUP($B33,PPTO!$B:$E,3,FALSE),0)</f>
        <v>3466398.6251981677</v>
      </c>
      <c r="AG33" s="45">
        <f t="shared" si="314"/>
        <v>5.5277831755153585E-2</v>
      </c>
      <c r="AI33" s="48">
        <f>+IFERROR(VLOOKUP(B33,'INF SUCURSALES'!$B:$E,4,FALSE),0)</f>
        <v>22</v>
      </c>
      <c r="AJ33" s="48">
        <f>+IFERROR(VLOOKUP(B33,'INF SUCURSALES'!$G:$J,4,FALSE),0)</f>
        <v>16</v>
      </c>
      <c r="AK33" s="48">
        <f>+IFERROR(VLOOKUP(B33,'INF SUCURSALES'!$L:$O,4,FALSE),0)</f>
        <v>3</v>
      </c>
      <c r="AL33" s="136">
        <f t="shared" si="315"/>
        <v>-19</v>
      </c>
      <c r="AM33" s="45">
        <f t="shared" si="316"/>
        <v>-0.86363636363636365</v>
      </c>
      <c r="AN33" s="136">
        <f t="shared" si="317"/>
        <v>-13</v>
      </c>
      <c r="AO33" s="45">
        <f t="shared" si="318"/>
        <v>-0.8125</v>
      </c>
      <c r="AP33" s="114">
        <f>+IFERROR(VLOOKUP($B33,PPTO!$B:$E,4,FALSE),0)</f>
        <v>27</v>
      </c>
      <c r="AQ33" s="45">
        <f t="shared" si="319"/>
        <v>0.1111111111111111</v>
      </c>
      <c r="AS33" s="117">
        <f>+IFERROR(VLOOKUP(B33,'INF SUCURSALES'!$R:$U,3,FALSE),0)</f>
        <v>0</v>
      </c>
      <c r="AT33" s="117">
        <f>+IFERROR(VLOOKUP(B33,'INF SUCURSALES'!$W:$Z,3,FALSE),0)</f>
        <v>0</v>
      </c>
      <c r="AU33" s="117">
        <f>+IFERROR(VLOOKUP(B33,'INF SUCURSALES'!$AB:$AE,3,FALSE),0)</f>
        <v>0</v>
      </c>
      <c r="AV33" s="123">
        <f t="shared" si="320"/>
        <v>0</v>
      </c>
      <c r="AW33" s="45" t="str">
        <f t="shared" si="321"/>
        <v>N.A</v>
      </c>
      <c r="AX33" s="121">
        <f t="shared" si="322"/>
        <v>0</v>
      </c>
      <c r="AY33" s="45" t="str">
        <f t="shared" si="323"/>
        <v>N.A</v>
      </c>
      <c r="AZ33" s="118">
        <f>+IFERROR(VLOOKUP($B33,PPTO!$G:$J,3,FALSE),0)</f>
        <v>0</v>
      </c>
      <c r="BA33" s="45">
        <f t="shared" si="324"/>
        <v>0</v>
      </c>
      <c r="BC33" s="48">
        <f>+IFERROR(VLOOKUP(B33,'INF SUCURSALES'!$R:$U,4,FALSE),0)</f>
        <v>0</v>
      </c>
      <c r="BD33" s="48">
        <f>+IFERROR(VLOOKUP(B33,'INF SUCURSALES'!$W:$Z,4,FALSE),0)</f>
        <v>0</v>
      </c>
      <c r="BE33" s="48">
        <f>+IFERROR(VLOOKUP(B33,'INF SUCURSALES'!$AB:$AE,4,FALSE),0)</f>
        <v>0</v>
      </c>
      <c r="BF33" s="136">
        <f t="shared" si="325"/>
        <v>0</v>
      </c>
      <c r="BG33" s="45" t="str">
        <f t="shared" si="326"/>
        <v>N.A</v>
      </c>
      <c r="BH33" s="136">
        <f t="shared" si="327"/>
        <v>0</v>
      </c>
      <c r="BI33" s="45" t="str">
        <f t="shared" si="328"/>
        <v>N.A</v>
      </c>
      <c r="BJ33" s="114">
        <f>+IFERROR(VLOOKUP($B33,PPTO!$G:$J,4,FALSE),0)</f>
        <v>0</v>
      </c>
      <c r="BK33" s="45">
        <f t="shared" si="329"/>
        <v>0</v>
      </c>
      <c r="BM33" s="117">
        <f>+IFERROR(VLOOKUP($B33,'INF SUCURSALES'!$AH:$AK,3,FALSE),0)</f>
        <v>0</v>
      </c>
      <c r="BN33" s="117">
        <f>+IFERROR(VLOOKUP($B33,'INF SUCURSALES'!$AM:$AP,3,FALSE),0)</f>
        <v>2338500</v>
      </c>
      <c r="BO33" s="117">
        <f>+IFERROR(VLOOKUP($B33,'INF SUCURSALES'!$AR:$AU,3,FALSE),0)</f>
        <v>0</v>
      </c>
      <c r="BP33" s="123">
        <f t="shared" si="330"/>
        <v>0</v>
      </c>
      <c r="BQ33" s="45" t="str">
        <f t="shared" si="331"/>
        <v>N.A</v>
      </c>
      <c r="BR33" s="121">
        <f t="shared" si="332"/>
        <v>-2338500</v>
      </c>
      <c r="BS33" s="45">
        <f t="shared" si="333"/>
        <v>-1</v>
      </c>
      <c r="BT33" s="118">
        <f>+IFERROR(VLOOKUP($B33,PPTO!$L:$O,3,FALSE),0)</f>
        <v>4428571.4285714282</v>
      </c>
      <c r="BU33" s="45">
        <f t="shared" si="334"/>
        <v>0</v>
      </c>
      <c r="BW33" s="48">
        <f>+IFERROR(VLOOKUP($B33,'INF SUCURSALES'!$AH:$AK,4,FALSE),0)</f>
        <v>0</v>
      </c>
      <c r="BX33" s="48">
        <f>+IFERROR(VLOOKUP($B33,'INF SUCURSALES'!$AM:$AP,4,FALSE),0)</f>
        <v>5</v>
      </c>
      <c r="BY33" s="48">
        <f>+IFERROR(VLOOKUP($B33,'INF SUCURSALES'!$AR:$AU,4,FALSE),0)</f>
        <v>0</v>
      </c>
      <c r="BZ33" s="136">
        <f t="shared" si="197"/>
        <v>0</v>
      </c>
      <c r="CA33" s="45" t="str">
        <f t="shared" si="198"/>
        <v>N.A</v>
      </c>
      <c r="CB33" s="136">
        <f t="shared" si="199"/>
        <v>-5</v>
      </c>
      <c r="CC33" s="45">
        <f t="shared" si="200"/>
        <v>-1</v>
      </c>
      <c r="CD33" s="114">
        <f>+IFERROR(VLOOKUP($B33,PPTO!$L:$O,4,FALSE),0)</f>
        <v>13</v>
      </c>
      <c r="CE33" s="45">
        <f t="shared" si="201"/>
        <v>0</v>
      </c>
      <c r="CG33" s="117">
        <f>+IFERROR(VLOOKUP($B33,'INF SUCURSALES'!$AW:$AZ,3,FALSE),0)</f>
        <v>0</v>
      </c>
      <c r="CH33" s="117">
        <f>+IFERROR(VLOOKUP($B33,'INF SUCURSALES'!$BB:$BE,3,FALSE),0)</f>
        <v>33000</v>
      </c>
      <c r="CI33" s="117">
        <f>+IFERROR(VLOOKUP($B33,'INF SUCURSALES'!$BG:$BJ,3,FALSE),0)</f>
        <v>0</v>
      </c>
      <c r="CJ33" s="123">
        <f t="shared" si="202"/>
        <v>0</v>
      </c>
      <c r="CK33" s="45" t="str">
        <f t="shared" si="203"/>
        <v>N.A</v>
      </c>
      <c r="CL33" s="121">
        <f t="shared" si="204"/>
        <v>-33000</v>
      </c>
      <c r="CM33" s="45">
        <f t="shared" si="205"/>
        <v>-1</v>
      </c>
      <c r="CN33" s="118">
        <f>+IFERROR(VLOOKUP($B33,PPTO!$Q:$T,3,FALSE),0)</f>
        <v>87200.581395348854</v>
      </c>
      <c r="CO33" s="45">
        <f t="shared" si="206"/>
        <v>0</v>
      </c>
      <c r="CQ33" s="48">
        <f>+IFERROR(VLOOKUP($B33,'INF SUCURSALES'!$AW:$AZ,4,FALSE),0)</f>
        <v>0</v>
      </c>
      <c r="CR33" s="48">
        <f>+IFERROR(VLOOKUP($B33,'INF SUCURSALES'!$BB:$BE,4,FALSE),0)</f>
        <v>5</v>
      </c>
      <c r="CS33" s="48">
        <f>+IFERROR(VLOOKUP($B33,'INF SUCURSALES'!$BG:$BJ,4,FALSE),0)</f>
        <v>0</v>
      </c>
      <c r="CT33" s="136">
        <f t="shared" si="207"/>
        <v>0</v>
      </c>
      <c r="CU33" s="45" t="str">
        <f t="shared" si="208"/>
        <v>N.A</v>
      </c>
      <c r="CV33" s="136">
        <f t="shared" si="209"/>
        <v>-5</v>
      </c>
      <c r="CW33" s="45">
        <f t="shared" si="210"/>
        <v>-1</v>
      </c>
      <c r="CX33" s="114">
        <f>+IFERROR(VLOOKUP($B33,PPTO!$Q:$T,4,FALSE),0)</f>
        <v>13.212209302325583</v>
      </c>
      <c r="CY33" s="45">
        <f t="shared" si="211"/>
        <v>0</v>
      </c>
      <c r="DA33" s="117">
        <f>+IFERROR(VLOOKUP($B33,'INF SUCURSALES'!$BM:$BP,3,FALSE),0)</f>
        <v>0</v>
      </c>
      <c r="DB33" s="117">
        <f>+IFERROR(VLOOKUP($B33,'INF SUCURSALES'!$BR:$BU,3,FALSE),0)</f>
        <v>0</v>
      </c>
      <c r="DC33" s="117">
        <f>+IFERROR(VLOOKUP($B33,'INF SUCURSALES'!$BW:$BZ,3,FALSE),0)</f>
        <v>86182</v>
      </c>
      <c r="DD33" s="123">
        <f t="shared" si="335"/>
        <v>86182</v>
      </c>
      <c r="DE33" s="45" t="str">
        <f t="shared" si="336"/>
        <v>N.A</v>
      </c>
      <c r="DF33" s="121">
        <f t="shared" si="337"/>
        <v>86182</v>
      </c>
      <c r="DG33" s="45" t="str">
        <f t="shared" si="338"/>
        <v>N.A</v>
      </c>
      <c r="DH33" s="118">
        <f>+IFERROR(VLOOKUP($B33,PPTO!$V:$Y,3,FALSE),0)</f>
        <v>0</v>
      </c>
      <c r="DI33" s="45">
        <f t="shared" si="339"/>
        <v>0</v>
      </c>
      <c r="DJ33" s="47"/>
      <c r="DK33" s="48">
        <f>+IFERROR(VLOOKUP($B33,'INF SUCURSALES'!$BM:$BP,4,FALSE),0)</f>
        <v>0</v>
      </c>
      <c r="DL33" s="48">
        <f>+IFERROR(VLOOKUP($B33,'INF SUCURSALES'!$BR:$BU,4,FALSE),0)</f>
        <v>0</v>
      </c>
      <c r="DM33" s="48">
        <f>+IFERROR(VLOOKUP($B33,'INF SUCURSALES'!$BW:$BZ,4,FALSE),0)</f>
        <v>1</v>
      </c>
      <c r="DN33" s="136">
        <f t="shared" si="340"/>
        <v>1</v>
      </c>
      <c r="DO33" s="45" t="str">
        <f t="shared" si="341"/>
        <v>N.A</v>
      </c>
      <c r="DP33" s="136">
        <f t="shared" si="342"/>
        <v>1</v>
      </c>
      <c r="DQ33" s="45" t="str">
        <f t="shared" si="343"/>
        <v>N.A</v>
      </c>
      <c r="DR33" s="114">
        <f>+IFERROR(VLOOKUP($B33,PPTO!$V:$Y,4,FALSE),0)</f>
        <v>0</v>
      </c>
      <c r="DS33" s="45">
        <f t="shared" si="344"/>
        <v>0</v>
      </c>
      <c r="DU33" s="117">
        <f>+IFERROR(VLOOKUP($B33,'INF SUCURSALES'!$CC:$CF,3,FALSE),0)</f>
        <v>0</v>
      </c>
      <c r="DV33" s="117">
        <f>+IFERROR(VLOOKUP($B33,'INF SUCURSALES'!$CH:$CK,3,FALSE),0)</f>
        <v>0</v>
      </c>
      <c r="DW33" s="117">
        <f>+IFERROR(VLOOKUP($B33,'INF SUCURSALES'!$CM:$CP,3,FALSE),0)</f>
        <v>0</v>
      </c>
      <c r="DX33" s="123">
        <f t="shared" si="345"/>
        <v>0</v>
      </c>
      <c r="DY33" s="45" t="str">
        <f t="shared" si="346"/>
        <v>N.A</v>
      </c>
      <c r="DZ33" s="121">
        <f t="shared" si="347"/>
        <v>0</v>
      </c>
      <c r="EA33" s="45" t="str">
        <f t="shared" si="348"/>
        <v>N.A</v>
      </c>
      <c r="EB33" s="118">
        <f>+IFERROR(VLOOKUP($B33,PPTO!$AA:$AD,3,FALSE),0)</f>
        <v>0</v>
      </c>
      <c r="EC33" s="45">
        <f t="shared" si="349"/>
        <v>0</v>
      </c>
      <c r="ED33" s="47"/>
      <c r="EE33" s="48">
        <f>+IFERROR(VLOOKUP($B33,'INF SUCURSALES'!$CC:$CF,4,FALSE),0)</f>
        <v>0</v>
      </c>
      <c r="EF33" s="48">
        <f>+IFERROR(VLOOKUP($B33,'INF SUCURSALES'!$CH:$CK,4,FALSE),0)</f>
        <v>0</v>
      </c>
      <c r="EG33" s="48">
        <f>+IFERROR(VLOOKUP($B33,'INF SUCURSALES'!$CM:$CP,4,FALSE),0)</f>
        <v>0</v>
      </c>
      <c r="EH33" s="136">
        <f t="shared" si="350"/>
        <v>0</v>
      </c>
      <c r="EI33" s="45" t="str">
        <f t="shared" si="351"/>
        <v>N.A</v>
      </c>
      <c r="EJ33" s="136">
        <f t="shared" si="352"/>
        <v>0</v>
      </c>
      <c r="EK33" s="45" t="str">
        <f t="shared" si="353"/>
        <v>N.A</v>
      </c>
      <c r="EL33" s="114">
        <f>+IFERROR(VLOOKUP($B33,PPTO!$AA:$AD,4,FALSE),0)</f>
        <v>0</v>
      </c>
      <c r="EM33" s="45">
        <f t="shared" si="354"/>
        <v>0</v>
      </c>
    </row>
    <row r="34" spans="2:143" x14ac:dyDescent="0.3">
      <c r="B34" s="35">
        <v>1023</v>
      </c>
      <c r="C34" s="36" t="s">
        <v>195</v>
      </c>
      <c r="E34" s="117">
        <f t="shared" si="292"/>
        <v>2372048</v>
      </c>
      <c r="F34" s="117">
        <f t="shared" si="293"/>
        <v>5245525</v>
      </c>
      <c r="G34" s="117">
        <f t="shared" si="294"/>
        <v>583688</v>
      </c>
      <c r="H34" s="123">
        <f t="shared" si="295"/>
        <v>-1788360</v>
      </c>
      <c r="I34" s="45">
        <f t="shared" si="296"/>
        <v>-0.75393078049010809</v>
      </c>
      <c r="J34" s="121">
        <f t="shared" si="297"/>
        <v>-4661837</v>
      </c>
      <c r="K34" s="45">
        <f t="shared" si="298"/>
        <v>-0.88872648590941805</v>
      </c>
      <c r="L34" s="118">
        <f t="shared" si="299"/>
        <v>8041723.570670791</v>
      </c>
      <c r="M34" s="45">
        <f t="shared" si="300"/>
        <v>7.2582450126585527E-2</v>
      </c>
      <c r="N34" s="47"/>
      <c r="O34" s="48">
        <f t="shared" si="301"/>
        <v>21</v>
      </c>
      <c r="P34" s="48">
        <f t="shared" si="302"/>
        <v>32</v>
      </c>
      <c r="Q34" s="48">
        <f t="shared" si="303"/>
        <v>3</v>
      </c>
      <c r="R34" s="136">
        <f t="shared" si="304"/>
        <v>-18</v>
      </c>
      <c r="S34" s="45">
        <f t="shared" si="305"/>
        <v>-0.8571428571428571</v>
      </c>
      <c r="T34" s="136">
        <f t="shared" si="306"/>
        <v>-29</v>
      </c>
      <c r="U34" s="45">
        <f t="shared" si="307"/>
        <v>-0.90625</v>
      </c>
      <c r="V34" s="114">
        <f t="shared" si="308"/>
        <v>57.14825581395349</v>
      </c>
      <c r="W34" s="45">
        <f t="shared" si="309"/>
        <v>5.2495040439493358E-2</v>
      </c>
      <c r="Y34" s="117">
        <f>+IFERROR(VLOOKUP(B34,'INF SUCURSALES'!$B:$E,3,FALSE),0)</f>
        <v>2372048</v>
      </c>
      <c r="Z34" s="117">
        <f>+IFERROR(VLOOKUP(B34,'INF SUCURSALES'!$G:$J,3,FALSE),0)</f>
        <v>2144125</v>
      </c>
      <c r="AA34" s="117">
        <f>+IFERROR(VLOOKUP(B34,'INF SUCURSALES'!$L:$O,3,FALSE),0)</f>
        <v>76988</v>
      </c>
      <c r="AB34" s="123">
        <f t="shared" si="310"/>
        <v>-2295060</v>
      </c>
      <c r="AC34" s="45">
        <f t="shared" si="311"/>
        <v>-0.96754365847571377</v>
      </c>
      <c r="AD34" s="121">
        <f t="shared" si="312"/>
        <v>-2067137</v>
      </c>
      <c r="AE34" s="45">
        <f t="shared" si="313"/>
        <v>-0.96409351133912435</v>
      </c>
      <c r="AF34" s="118">
        <f>+IFERROR(VLOOKUP($B34,PPTO!$B:$E,3,FALSE),0)</f>
        <v>3506573.6537272693</v>
      </c>
      <c r="AG34" s="45">
        <f t="shared" si="314"/>
        <v>2.1955335208249955E-2</v>
      </c>
      <c r="AI34" s="48">
        <f>+IFERROR(VLOOKUP(B34,'INF SUCURSALES'!$B:$E,4,FALSE),0)</f>
        <v>21</v>
      </c>
      <c r="AJ34" s="48">
        <f>+IFERROR(VLOOKUP(B34,'INF SUCURSALES'!$G:$J,4,FALSE),0)</f>
        <v>20</v>
      </c>
      <c r="AK34" s="48">
        <f>+IFERROR(VLOOKUP(B34,'INF SUCURSALES'!$L:$O,4,FALSE),0)</f>
        <v>1</v>
      </c>
      <c r="AL34" s="136">
        <f t="shared" si="315"/>
        <v>-20</v>
      </c>
      <c r="AM34" s="45">
        <f t="shared" si="316"/>
        <v>-0.95238095238095233</v>
      </c>
      <c r="AN34" s="136">
        <f t="shared" si="317"/>
        <v>-19</v>
      </c>
      <c r="AO34" s="45">
        <f t="shared" si="318"/>
        <v>-0.95</v>
      </c>
      <c r="AP34" s="114">
        <f>+IFERROR(VLOOKUP($B34,PPTO!$B:$E,4,FALSE),0)</f>
        <v>28</v>
      </c>
      <c r="AQ34" s="45">
        <f t="shared" si="319"/>
        <v>3.5714285714285712E-2</v>
      </c>
      <c r="AS34" s="117">
        <f>+IFERROR(VLOOKUP(B34,'INF SUCURSALES'!$R:$U,3,FALSE),0)</f>
        <v>0</v>
      </c>
      <c r="AT34" s="117">
        <f>+IFERROR(VLOOKUP(B34,'INF SUCURSALES'!$W:$Z,3,FALSE),0)</f>
        <v>0</v>
      </c>
      <c r="AU34" s="117">
        <f>+IFERROR(VLOOKUP(B34,'INF SUCURSALES'!$AB:$AE,3,FALSE),0)</f>
        <v>0</v>
      </c>
      <c r="AV34" s="123">
        <f t="shared" si="320"/>
        <v>0</v>
      </c>
      <c r="AW34" s="45" t="str">
        <f t="shared" si="321"/>
        <v>N.A</v>
      </c>
      <c r="AX34" s="121">
        <f t="shared" si="322"/>
        <v>0</v>
      </c>
      <c r="AY34" s="45" t="str">
        <f t="shared" si="323"/>
        <v>N.A</v>
      </c>
      <c r="AZ34" s="118">
        <f>+IFERROR(VLOOKUP($B34,PPTO!$G:$J,3,FALSE),0)</f>
        <v>0</v>
      </c>
      <c r="BA34" s="45">
        <f t="shared" si="324"/>
        <v>0</v>
      </c>
      <c r="BC34" s="48">
        <f>+IFERROR(VLOOKUP(B34,'INF SUCURSALES'!$R:$U,4,FALSE),0)</f>
        <v>0</v>
      </c>
      <c r="BD34" s="48">
        <f>+IFERROR(VLOOKUP(B34,'INF SUCURSALES'!$W:$Z,4,FALSE),0)</f>
        <v>0</v>
      </c>
      <c r="BE34" s="48">
        <f>+IFERROR(VLOOKUP(B34,'INF SUCURSALES'!$AB:$AE,4,FALSE),0)</f>
        <v>0</v>
      </c>
      <c r="BF34" s="136">
        <f t="shared" si="325"/>
        <v>0</v>
      </c>
      <c r="BG34" s="45" t="str">
        <f t="shared" si="326"/>
        <v>N.A</v>
      </c>
      <c r="BH34" s="136">
        <f t="shared" si="327"/>
        <v>0</v>
      </c>
      <c r="BI34" s="45" t="str">
        <f t="shared" si="328"/>
        <v>N.A</v>
      </c>
      <c r="BJ34" s="114">
        <f>+IFERROR(VLOOKUP($B34,PPTO!$G:$J,4,FALSE),0)</f>
        <v>0</v>
      </c>
      <c r="BK34" s="45">
        <f t="shared" si="329"/>
        <v>0</v>
      </c>
      <c r="BM34" s="117">
        <f>+IFERROR(VLOOKUP($B34,'INF SUCURSALES'!$AH:$AK,3,FALSE),0)</f>
        <v>0</v>
      </c>
      <c r="BN34" s="117">
        <f>+IFERROR(VLOOKUP($B34,'INF SUCURSALES'!$AM:$AP,3,FALSE),0)</f>
        <v>3061800</v>
      </c>
      <c r="BO34" s="117">
        <f>+IFERROR(VLOOKUP($B34,'INF SUCURSALES'!$AR:$AU,3,FALSE),0)</f>
        <v>500100</v>
      </c>
      <c r="BP34" s="123">
        <f t="shared" si="330"/>
        <v>500100</v>
      </c>
      <c r="BQ34" s="45" t="str">
        <f t="shared" si="331"/>
        <v>N.A</v>
      </c>
      <c r="BR34" s="121">
        <f t="shared" si="332"/>
        <v>-2561700</v>
      </c>
      <c r="BS34" s="45">
        <f t="shared" si="333"/>
        <v>-0.83666470703507745</v>
      </c>
      <c r="BT34" s="118">
        <f>+IFERROR(VLOOKUP($B34,PPTO!$L:$O,3,FALSE),0)</f>
        <v>4428571.4285714282</v>
      </c>
      <c r="BU34" s="45">
        <f t="shared" si="334"/>
        <v>0.11292580645161292</v>
      </c>
      <c r="BW34" s="48">
        <f>+IFERROR(VLOOKUP($B34,'INF SUCURSALES'!$AH:$AK,4,FALSE),0)</f>
        <v>0</v>
      </c>
      <c r="BX34" s="48">
        <f>+IFERROR(VLOOKUP($B34,'INF SUCURSALES'!$AM:$AP,4,FALSE),0)</f>
        <v>6</v>
      </c>
      <c r="BY34" s="48">
        <f>+IFERROR(VLOOKUP($B34,'INF SUCURSALES'!$AR:$AU,4,FALSE),0)</f>
        <v>1</v>
      </c>
      <c r="BZ34" s="136">
        <f t="shared" si="197"/>
        <v>1</v>
      </c>
      <c r="CA34" s="45" t="str">
        <f t="shared" si="198"/>
        <v>N.A</v>
      </c>
      <c r="CB34" s="136">
        <f t="shared" si="199"/>
        <v>-5</v>
      </c>
      <c r="CC34" s="45">
        <f t="shared" si="200"/>
        <v>-0.83333333333333337</v>
      </c>
      <c r="CD34" s="114">
        <f>+IFERROR(VLOOKUP($B34,PPTO!$L:$O,4,FALSE),0)</f>
        <v>13</v>
      </c>
      <c r="CE34" s="45">
        <f t="shared" si="201"/>
        <v>7.6923076923076927E-2</v>
      </c>
      <c r="CG34" s="117">
        <f>+IFERROR(VLOOKUP($B34,'INF SUCURSALES'!$AW:$AZ,3,FALSE),0)</f>
        <v>0</v>
      </c>
      <c r="CH34" s="117">
        <f>+IFERROR(VLOOKUP($B34,'INF SUCURSALES'!$BB:$BE,3,FALSE),0)</f>
        <v>39600</v>
      </c>
      <c r="CI34" s="117">
        <f>+IFERROR(VLOOKUP($B34,'INF SUCURSALES'!$BG:$BJ,3,FALSE),0)</f>
        <v>6600</v>
      </c>
      <c r="CJ34" s="123">
        <f t="shared" si="202"/>
        <v>6600</v>
      </c>
      <c r="CK34" s="45" t="str">
        <f t="shared" si="203"/>
        <v>N.A</v>
      </c>
      <c r="CL34" s="121">
        <f t="shared" si="204"/>
        <v>-33000</v>
      </c>
      <c r="CM34" s="45">
        <f t="shared" si="205"/>
        <v>-0.83333333333333337</v>
      </c>
      <c r="CN34" s="118">
        <f>+IFERROR(VLOOKUP($B34,PPTO!$Q:$T,3,FALSE),0)</f>
        <v>106578.48837209304</v>
      </c>
      <c r="CO34" s="45">
        <f t="shared" si="206"/>
        <v>6.1926192619261917E-2</v>
      </c>
      <c r="CQ34" s="48">
        <f>+IFERROR(VLOOKUP($B34,'INF SUCURSALES'!$AW:$AZ,4,FALSE),0)</f>
        <v>0</v>
      </c>
      <c r="CR34" s="48">
        <f>+IFERROR(VLOOKUP($B34,'INF SUCURSALES'!$BB:$BE,4,FALSE),0)</f>
        <v>6</v>
      </c>
      <c r="CS34" s="48">
        <f>+IFERROR(VLOOKUP($B34,'INF SUCURSALES'!$BG:$BJ,4,FALSE),0)</f>
        <v>1</v>
      </c>
      <c r="CT34" s="136">
        <f t="shared" si="207"/>
        <v>1</v>
      </c>
      <c r="CU34" s="45" t="str">
        <f t="shared" si="208"/>
        <v>N.A</v>
      </c>
      <c r="CV34" s="136">
        <f t="shared" si="209"/>
        <v>-5</v>
      </c>
      <c r="CW34" s="45">
        <f t="shared" si="210"/>
        <v>-0.83333333333333337</v>
      </c>
      <c r="CX34" s="114">
        <f>+IFERROR(VLOOKUP($B34,PPTO!$Q:$T,4,FALSE),0)</f>
        <v>16.14825581395349</v>
      </c>
      <c r="CY34" s="45">
        <f t="shared" si="211"/>
        <v>6.1926192619261917E-2</v>
      </c>
      <c r="DA34" s="117">
        <f>+IFERROR(VLOOKUP($B34,'INF SUCURSALES'!$BM:$BP,3,FALSE),0)</f>
        <v>0</v>
      </c>
      <c r="DB34" s="117">
        <f>+IFERROR(VLOOKUP($B34,'INF SUCURSALES'!$BR:$BU,3,FALSE),0)</f>
        <v>0</v>
      </c>
      <c r="DC34" s="117">
        <f>+IFERROR(VLOOKUP($B34,'INF SUCURSALES'!$BW:$BZ,3,FALSE),0)</f>
        <v>0</v>
      </c>
      <c r="DD34" s="123">
        <f t="shared" si="335"/>
        <v>0</v>
      </c>
      <c r="DE34" s="45" t="str">
        <f t="shared" si="336"/>
        <v>N.A</v>
      </c>
      <c r="DF34" s="121">
        <f t="shared" si="337"/>
        <v>0</v>
      </c>
      <c r="DG34" s="45" t="str">
        <f t="shared" si="338"/>
        <v>N.A</v>
      </c>
      <c r="DH34" s="118">
        <f>+IFERROR(VLOOKUP($B34,PPTO!$V:$Y,3,FALSE),0)</f>
        <v>0</v>
      </c>
      <c r="DI34" s="45">
        <f t="shared" si="339"/>
        <v>0</v>
      </c>
      <c r="DJ34" s="47"/>
      <c r="DK34" s="48">
        <f>+IFERROR(VLOOKUP($B34,'INF SUCURSALES'!$BM:$BP,4,FALSE),0)</f>
        <v>0</v>
      </c>
      <c r="DL34" s="48">
        <f>+IFERROR(VLOOKUP($B34,'INF SUCURSALES'!$BR:$BU,4,FALSE),0)</f>
        <v>0</v>
      </c>
      <c r="DM34" s="48">
        <f>+IFERROR(VLOOKUP($B34,'INF SUCURSALES'!$BW:$BZ,4,FALSE),0)</f>
        <v>0</v>
      </c>
      <c r="DN34" s="136">
        <f t="shared" si="340"/>
        <v>0</v>
      </c>
      <c r="DO34" s="45" t="str">
        <f t="shared" si="341"/>
        <v>N.A</v>
      </c>
      <c r="DP34" s="136">
        <f t="shared" si="342"/>
        <v>0</v>
      </c>
      <c r="DQ34" s="45" t="str">
        <f t="shared" si="343"/>
        <v>N.A</v>
      </c>
      <c r="DR34" s="114">
        <f>+IFERROR(VLOOKUP($B34,PPTO!$V:$Y,4,FALSE),0)</f>
        <v>0</v>
      </c>
      <c r="DS34" s="45">
        <f t="shared" si="344"/>
        <v>0</v>
      </c>
      <c r="DU34" s="117">
        <f>+IFERROR(VLOOKUP($B34,'INF SUCURSALES'!$CC:$CF,3,FALSE),0)</f>
        <v>0</v>
      </c>
      <c r="DV34" s="117">
        <f>+IFERROR(VLOOKUP($B34,'INF SUCURSALES'!$CH:$CK,3,FALSE),0)</f>
        <v>0</v>
      </c>
      <c r="DW34" s="117">
        <f>+IFERROR(VLOOKUP($B34,'INF SUCURSALES'!$CM:$CP,3,FALSE),0)</f>
        <v>0</v>
      </c>
      <c r="DX34" s="123">
        <f t="shared" si="345"/>
        <v>0</v>
      </c>
      <c r="DY34" s="45" t="str">
        <f t="shared" si="346"/>
        <v>N.A</v>
      </c>
      <c r="DZ34" s="121">
        <f t="shared" si="347"/>
        <v>0</v>
      </c>
      <c r="EA34" s="45" t="str">
        <f t="shared" si="348"/>
        <v>N.A</v>
      </c>
      <c r="EB34" s="118">
        <f>+IFERROR(VLOOKUP($B34,PPTO!$AA:$AD,3,FALSE),0)</f>
        <v>0</v>
      </c>
      <c r="EC34" s="45">
        <f t="shared" si="349"/>
        <v>0</v>
      </c>
      <c r="ED34" s="47"/>
      <c r="EE34" s="48">
        <f>+IFERROR(VLOOKUP($B34,'INF SUCURSALES'!$CC:$CF,4,FALSE),0)</f>
        <v>0</v>
      </c>
      <c r="EF34" s="48">
        <f>+IFERROR(VLOOKUP($B34,'INF SUCURSALES'!$CH:$CK,4,FALSE),0)</f>
        <v>0</v>
      </c>
      <c r="EG34" s="48">
        <f>+IFERROR(VLOOKUP($B34,'INF SUCURSALES'!$CM:$CP,4,FALSE),0)</f>
        <v>0</v>
      </c>
      <c r="EH34" s="136">
        <f t="shared" si="350"/>
        <v>0</v>
      </c>
      <c r="EI34" s="45" t="str">
        <f t="shared" si="351"/>
        <v>N.A</v>
      </c>
      <c r="EJ34" s="136">
        <f t="shared" si="352"/>
        <v>0</v>
      </c>
      <c r="EK34" s="45" t="str">
        <f t="shared" si="353"/>
        <v>N.A</v>
      </c>
      <c r="EL34" s="114">
        <f>+IFERROR(VLOOKUP($B34,PPTO!$AA:$AD,4,FALSE),0)</f>
        <v>0</v>
      </c>
      <c r="EM34" s="45">
        <f t="shared" si="354"/>
        <v>0</v>
      </c>
    </row>
    <row r="35" spans="2:143" x14ac:dyDescent="0.3">
      <c r="B35" s="35">
        <v>1055</v>
      </c>
      <c r="C35" s="36" t="s">
        <v>199</v>
      </c>
      <c r="E35" s="117">
        <f t="shared" si="292"/>
        <v>4445570</v>
      </c>
      <c r="F35" s="117">
        <f t="shared" si="293"/>
        <v>4838525</v>
      </c>
      <c r="G35" s="117">
        <f t="shared" si="294"/>
        <v>637888</v>
      </c>
      <c r="H35" s="123">
        <f t="shared" si="295"/>
        <v>-3807682</v>
      </c>
      <c r="I35" s="45">
        <f t="shared" si="296"/>
        <v>-0.85651153845288686</v>
      </c>
      <c r="J35" s="121">
        <f t="shared" si="297"/>
        <v>-4200637</v>
      </c>
      <c r="K35" s="45">
        <f t="shared" si="298"/>
        <v>-0.86816478162249855</v>
      </c>
      <c r="L35" s="118">
        <f t="shared" si="299"/>
        <v>6323178.671570221</v>
      </c>
      <c r="M35" s="45">
        <f t="shared" si="300"/>
        <v>0.10088090707732519</v>
      </c>
      <c r="N35" s="47"/>
      <c r="O35" s="48">
        <f t="shared" si="301"/>
        <v>41</v>
      </c>
      <c r="P35" s="48">
        <f t="shared" si="302"/>
        <v>50</v>
      </c>
      <c r="Q35" s="48">
        <f t="shared" si="303"/>
        <v>7</v>
      </c>
      <c r="R35" s="136">
        <f t="shared" si="304"/>
        <v>-34</v>
      </c>
      <c r="S35" s="45">
        <f t="shared" si="305"/>
        <v>-0.82926829268292679</v>
      </c>
      <c r="T35" s="136">
        <f t="shared" si="306"/>
        <v>-43</v>
      </c>
      <c r="U35" s="45">
        <f t="shared" si="307"/>
        <v>-0.86</v>
      </c>
      <c r="V35" s="114">
        <f t="shared" si="308"/>
        <v>34.808139534883722</v>
      </c>
      <c r="W35" s="45">
        <f t="shared" si="309"/>
        <v>0.20110238850843493</v>
      </c>
      <c r="Y35" s="117">
        <f>+IFERROR(VLOOKUP(B35,'INF SUCURSALES'!$B:$E,3,FALSE),0)</f>
        <v>4445570</v>
      </c>
      <c r="Z35" s="117">
        <f>+IFERROR(VLOOKUP(B35,'INF SUCURSALES'!$G:$J,3,FALSE),0)</f>
        <v>3927719</v>
      </c>
      <c r="AA35" s="117">
        <f>+IFERROR(VLOOKUP(B35,'INF SUCURSALES'!$L:$O,3,FALSE),0)</f>
        <v>637888</v>
      </c>
      <c r="AB35" s="123">
        <f t="shared" si="310"/>
        <v>-3807682</v>
      </c>
      <c r="AC35" s="45">
        <f t="shared" si="311"/>
        <v>-0.85651153845288686</v>
      </c>
      <c r="AD35" s="121">
        <f t="shared" si="312"/>
        <v>-3289831</v>
      </c>
      <c r="AE35" s="45">
        <f t="shared" si="313"/>
        <v>-0.83759326978330173</v>
      </c>
      <c r="AF35" s="118">
        <f>+IFERROR(VLOOKUP($B35,PPTO!$B:$E,3,FALSE),0)</f>
        <v>1836473.5220685599</v>
      </c>
      <c r="AG35" s="45">
        <f t="shared" si="314"/>
        <v>0.34734396784632005</v>
      </c>
      <c r="AI35" s="48">
        <f>+IFERROR(VLOOKUP(B35,'INF SUCURSALES'!$B:$E,4,FALSE),0)</f>
        <v>41</v>
      </c>
      <c r="AJ35" s="48">
        <f>+IFERROR(VLOOKUP(B35,'INF SUCURSALES'!$G:$J,4,FALSE),0)</f>
        <v>47</v>
      </c>
      <c r="AK35" s="48">
        <f>+IFERROR(VLOOKUP(B35,'INF SUCURSALES'!$L:$O,4,FALSE),0)</f>
        <v>7</v>
      </c>
      <c r="AL35" s="136">
        <f t="shared" si="315"/>
        <v>-34</v>
      </c>
      <c r="AM35" s="45">
        <f t="shared" si="316"/>
        <v>-0.82926829268292679</v>
      </c>
      <c r="AN35" s="136">
        <f t="shared" si="317"/>
        <v>-40</v>
      </c>
      <c r="AO35" s="45">
        <f t="shared" si="318"/>
        <v>-0.85106382978723405</v>
      </c>
      <c r="AP35" s="114">
        <f>+IFERROR(VLOOKUP($B35,PPTO!$B:$E,4,FALSE),0)</f>
        <v>13</v>
      </c>
      <c r="AQ35" s="45">
        <f t="shared" si="319"/>
        <v>0.53846153846153844</v>
      </c>
      <c r="AS35" s="117">
        <f>+IFERROR(VLOOKUP(B35,'INF SUCURSALES'!$R:$U,3,FALSE),0)</f>
        <v>0</v>
      </c>
      <c r="AT35" s="117">
        <f>+IFERROR(VLOOKUP(B35,'INF SUCURSALES'!$W:$Z,3,FALSE),0)</f>
        <v>211206</v>
      </c>
      <c r="AU35" s="117">
        <f>+IFERROR(VLOOKUP(B35,'INF SUCURSALES'!$AB:$AE,3,FALSE),0)</f>
        <v>0</v>
      </c>
      <c r="AV35" s="123">
        <f t="shared" si="320"/>
        <v>0</v>
      </c>
      <c r="AW35" s="45" t="str">
        <f t="shared" si="321"/>
        <v>N.A</v>
      </c>
      <c r="AX35" s="121">
        <f t="shared" si="322"/>
        <v>-211206</v>
      </c>
      <c r="AY35" s="45">
        <f t="shared" si="323"/>
        <v>-1</v>
      </c>
      <c r="AZ35" s="118">
        <f>+IFERROR(VLOOKUP($B35,PPTO!$G:$J,3,FALSE),0)</f>
        <v>0</v>
      </c>
      <c r="BA35" s="45">
        <f t="shared" si="324"/>
        <v>0</v>
      </c>
      <c r="BC35" s="48">
        <f>+IFERROR(VLOOKUP(B35,'INF SUCURSALES'!$R:$U,4,FALSE),0)</f>
        <v>0</v>
      </c>
      <c r="BD35" s="48">
        <f>+IFERROR(VLOOKUP(B35,'INF SUCURSALES'!$W:$Z,4,FALSE),0)</f>
        <v>1</v>
      </c>
      <c r="BE35" s="48">
        <f>+IFERROR(VLOOKUP(B35,'INF SUCURSALES'!$AB:$AE,4,FALSE),0)</f>
        <v>0</v>
      </c>
      <c r="BF35" s="136">
        <f t="shared" si="325"/>
        <v>0</v>
      </c>
      <c r="BG35" s="45" t="str">
        <f t="shared" si="326"/>
        <v>N.A</v>
      </c>
      <c r="BH35" s="136">
        <f t="shared" si="327"/>
        <v>-1</v>
      </c>
      <c r="BI35" s="45">
        <f t="shared" si="328"/>
        <v>-1</v>
      </c>
      <c r="BJ35" s="114">
        <f>+IFERROR(VLOOKUP($B35,PPTO!$G:$J,4,FALSE),0)</f>
        <v>0</v>
      </c>
      <c r="BK35" s="45">
        <f t="shared" si="329"/>
        <v>0</v>
      </c>
      <c r="BM35" s="117">
        <f>+IFERROR(VLOOKUP($B35,'INF SUCURSALES'!$AH:$AK,3,FALSE),0)</f>
        <v>0</v>
      </c>
      <c r="BN35" s="117">
        <f>+IFERROR(VLOOKUP($B35,'INF SUCURSALES'!$AM:$AP,3,FALSE),0)</f>
        <v>693000</v>
      </c>
      <c r="BO35" s="117">
        <f>+IFERROR(VLOOKUP($B35,'INF SUCURSALES'!$AR:$AU,3,FALSE),0)</f>
        <v>0</v>
      </c>
      <c r="BP35" s="123">
        <f t="shared" si="330"/>
        <v>0</v>
      </c>
      <c r="BQ35" s="45" t="str">
        <f t="shared" si="331"/>
        <v>N.A</v>
      </c>
      <c r="BR35" s="121">
        <f t="shared" si="332"/>
        <v>-693000</v>
      </c>
      <c r="BS35" s="45">
        <f t="shared" si="333"/>
        <v>-1</v>
      </c>
      <c r="BT35" s="118">
        <f>+IFERROR(VLOOKUP($B35,PPTO!$L:$O,3,FALSE),0)</f>
        <v>4428571.4285714282</v>
      </c>
      <c r="BU35" s="45">
        <f t="shared" si="334"/>
        <v>0</v>
      </c>
      <c r="BW35" s="48">
        <f>+IFERROR(VLOOKUP($B35,'INF SUCURSALES'!$AH:$AK,4,FALSE),0)</f>
        <v>0</v>
      </c>
      <c r="BX35" s="48">
        <f>+IFERROR(VLOOKUP($B35,'INF SUCURSALES'!$AM:$AP,4,FALSE),0)</f>
        <v>1</v>
      </c>
      <c r="BY35" s="48">
        <f>+IFERROR(VLOOKUP($B35,'INF SUCURSALES'!$AR:$AU,4,FALSE),0)</f>
        <v>0</v>
      </c>
      <c r="BZ35" s="136">
        <f t="shared" si="197"/>
        <v>0</v>
      </c>
      <c r="CA35" s="45" t="str">
        <f t="shared" si="198"/>
        <v>N.A</v>
      </c>
      <c r="CB35" s="136">
        <f t="shared" si="199"/>
        <v>-1</v>
      </c>
      <c r="CC35" s="45">
        <f t="shared" si="200"/>
        <v>-1</v>
      </c>
      <c r="CD35" s="114">
        <f>+IFERROR(VLOOKUP($B35,PPTO!$L:$O,4,FALSE),0)</f>
        <v>13</v>
      </c>
      <c r="CE35" s="45">
        <f t="shared" si="201"/>
        <v>0</v>
      </c>
      <c r="CG35" s="117">
        <f>+IFERROR(VLOOKUP($B35,'INF SUCURSALES'!$AW:$AZ,3,FALSE),0)</f>
        <v>0</v>
      </c>
      <c r="CH35" s="117">
        <f>+IFERROR(VLOOKUP($B35,'INF SUCURSALES'!$BB:$BE,3,FALSE),0)</f>
        <v>6600</v>
      </c>
      <c r="CI35" s="117">
        <f>+IFERROR(VLOOKUP($B35,'INF SUCURSALES'!$BG:$BJ,3,FALSE),0)</f>
        <v>0</v>
      </c>
      <c r="CJ35" s="123">
        <f t="shared" si="202"/>
        <v>0</v>
      </c>
      <c r="CK35" s="45" t="str">
        <f t="shared" si="203"/>
        <v>N.A</v>
      </c>
      <c r="CL35" s="121">
        <f t="shared" si="204"/>
        <v>-6600</v>
      </c>
      <c r="CM35" s="45">
        <f t="shared" si="205"/>
        <v>-1</v>
      </c>
      <c r="CN35" s="118">
        <f>+IFERROR(VLOOKUP($B35,PPTO!$Q:$T,3,FALSE),0)</f>
        <v>58133.72093023255</v>
      </c>
      <c r="CO35" s="45">
        <f t="shared" si="206"/>
        <v>0</v>
      </c>
      <c r="CQ35" s="48">
        <f>+IFERROR(VLOOKUP($B35,'INF SUCURSALES'!$AW:$AZ,4,FALSE),0)</f>
        <v>0</v>
      </c>
      <c r="CR35" s="48">
        <f>+IFERROR(VLOOKUP($B35,'INF SUCURSALES'!$BB:$BE,4,FALSE),0)</f>
        <v>1</v>
      </c>
      <c r="CS35" s="48">
        <f>+IFERROR(VLOOKUP($B35,'INF SUCURSALES'!$BG:$BJ,4,FALSE),0)</f>
        <v>0</v>
      </c>
      <c r="CT35" s="136">
        <f t="shared" si="207"/>
        <v>0</v>
      </c>
      <c r="CU35" s="45" t="str">
        <f t="shared" si="208"/>
        <v>N.A</v>
      </c>
      <c r="CV35" s="136">
        <f t="shared" si="209"/>
        <v>-1</v>
      </c>
      <c r="CW35" s="45">
        <f t="shared" si="210"/>
        <v>-1</v>
      </c>
      <c r="CX35" s="114">
        <f>+IFERROR(VLOOKUP($B35,PPTO!$Q:$T,4,FALSE),0)</f>
        <v>8.8081395348837201</v>
      </c>
      <c r="CY35" s="45">
        <f t="shared" si="211"/>
        <v>0</v>
      </c>
      <c r="DA35" s="117">
        <f>+IFERROR(VLOOKUP($B35,'INF SUCURSALES'!$BM:$BP,3,FALSE),0)</f>
        <v>0</v>
      </c>
      <c r="DB35" s="117">
        <f>+IFERROR(VLOOKUP($B35,'INF SUCURSALES'!$BR:$BU,3,FALSE),0)</f>
        <v>0</v>
      </c>
      <c r="DC35" s="117">
        <f>+IFERROR(VLOOKUP($B35,'INF SUCURSALES'!$BW:$BZ,3,FALSE),0)</f>
        <v>0</v>
      </c>
      <c r="DD35" s="123">
        <f t="shared" si="335"/>
        <v>0</v>
      </c>
      <c r="DE35" s="45" t="str">
        <f t="shared" si="336"/>
        <v>N.A</v>
      </c>
      <c r="DF35" s="121">
        <f t="shared" si="337"/>
        <v>0</v>
      </c>
      <c r="DG35" s="45" t="str">
        <f t="shared" si="338"/>
        <v>N.A</v>
      </c>
      <c r="DH35" s="118">
        <f>+IFERROR(VLOOKUP($B35,PPTO!$V:$Y,3,FALSE),0)</f>
        <v>0</v>
      </c>
      <c r="DI35" s="45">
        <f t="shared" si="339"/>
        <v>0</v>
      </c>
      <c r="DJ35" s="47"/>
      <c r="DK35" s="48">
        <f>+IFERROR(VLOOKUP($B35,'INF SUCURSALES'!$BM:$BP,4,FALSE),0)</f>
        <v>0</v>
      </c>
      <c r="DL35" s="48">
        <f>+IFERROR(VLOOKUP($B35,'INF SUCURSALES'!$BR:$BU,4,FALSE),0)</f>
        <v>0</v>
      </c>
      <c r="DM35" s="48">
        <f>+IFERROR(VLOOKUP($B35,'INF SUCURSALES'!$BW:$BZ,4,FALSE),0)</f>
        <v>0</v>
      </c>
      <c r="DN35" s="136">
        <f t="shared" si="340"/>
        <v>0</v>
      </c>
      <c r="DO35" s="45" t="str">
        <f t="shared" si="341"/>
        <v>N.A</v>
      </c>
      <c r="DP35" s="136">
        <f t="shared" si="342"/>
        <v>0</v>
      </c>
      <c r="DQ35" s="45" t="str">
        <f t="shared" si="343"/>
        <v>N.A</v>
      </c>
      <c r="DR35" s="114">
        <f>+IFERROR(VLOOKUP($B35,PPTO!$V:$Y,4,FALSE),0)</f>
        <v>0</v>
      </c>
      <c r="DS35" s="45">
        <f t="shared" si="344"/>
        <v>0</v>
      </c>
      <c r="DU35" s="117">
        <f>+IFERROR(VLOOKUP($B35,'INF SUCURSALES'!$CC:$CF,3,FALSE),0)</f>
        <v>0</v>
      </c>
      <c r="DV35" s="117">
        <f>+IFERROR(VLOOKUP($B35,'INF SUCURSALES'!$CH:$CK,3,FALSE),0)</f>
        <v>0</v>
      </c>
      <c r="DW35" s="117">
        <f>+IFERROR(VLOOKUP($B35,'INF SUCURSALES'!$CM:$CP,3,FALSE),0)</f>
        <v>0</v>
      </c>
      <c r="DX35" s="123">
        <f t="shared" si="345"/>
        <v>0</v>
      </c>
      <c r="DY35" s="45" t="str">
        <f t="shared" si="346"/>
        <v>N.A</v>
      </c>
      <c r="DZ35" s="121">
        <f t="shared" si="347"/>
        <v>0</v>
      </c>
      <c r="EA35" s="45" t="str">
        <f t="shared" si="348"/>
        <v>N.A</v>
      </c>
      <c r="EB35" s="118">
        <f>+IFERROR(VLOOKUP($B35,PPTO!$AA:$AD,3,FALSE),0)</f>
        <v>0</v>
      </c>
      <c r="EC35" s="45">
        <f t="shared" si="349"/>
        <v>0</v>
      </c>
      <c r="ED35" s="47"/>
      <c r="EE35" s="48">
        <f>+IFERROR(VLOOKUP($B35,'INF SUCURSALES'!$CC:$CF,4,FALSE),0)</f>
        <v>0</v>
      </c>
      <c r="EF35" s="48">
        <f>+IFERROR(VLOOKUP($B35,'INF SUCURSALES'!$CH:$CK,4,FALSE),0)</f>
        <v>0</v>
      </c>
      <c r="EG35" s="48">
        <f>+IFERROR(VLOOKUP($B35,'INF SUCURSALES'!$CM:$CP,4,FALSE),0)</f>
        <v>0</v>
      </c>
      <c r="EH35" s="136">
        <f t="shared" si="350"/>
        <v>0</v>
      </c>
      <c r="EI35" s="45" t="str">
        <f t="shared" si="351"/>
        <v>N.A</v>
      </c>
      <c r="EJ35" s="136">
        <f t="shared" si="352"/>
        <v>0</v>
      </c>
      <c r="EK35" s="45" t="str">
        <f t="shared" si="353"/>
        <v>N.A</v>
      </c>
      <c r="EL35" s="114">
        <f>+IFERROR(VLOOKUP($B35,PPTO!$AA:$AD,4,FALSE),0)</f>
        <v>0</v>
      </c>
      <c r="EM35" s="45">
        <f t="shared" si="354"/>
        <v>0</v>
      </c>
    </row>
    <row r="36" spans="2:143" x14ac:dyDescent="0.3">
      <c r="B36" s="35">
        <v>1063</v>
      </c>
      <c r="C36" s="36" t="s">
        <v>198</v>
      </c>
      <c r="E36" s="117">
        <f t="shared" si="292"/>
        <v>354732</v>
      </c>
      <c r="F36" s="117">
        <f t="shared" si="293"/>
        <v>2950295</v>
      </c>
      <c r="G36" s="117">
        <f t="shared" si="294"/>
        <v>0</v>
      </c>
      <c r="H36" s="123">
        <f t="shared" si="295"/>
        <v>-354732</v>
      </c>
      <c r="I36" s="45">
        <f t="shared" si="296"/>
        <v>-1</v>
      </c>
      <c r="J36" s="121">
        <f t="shared" si="297"/>
        <v>-2950295</v>
      </c>
      <c r="K36" s="45">
        <f t="shared" si="298"/>
        <v>-1</v>
      </c>
      <c r="L36" s="118">
        <f t="shared" si="299"/>
        <v>6274367.7089236211</v>
      </c>
      <c r="M36" s="45">
        <f t="shared" si="300"/>
        <v>0</v>
      </c>
      <c r="N36" s="47"/>
      <c r="O36" s="48">
        <f t="shared" si="301"/>
        <v>4</v>
      </c>
      <c r="P36" s="48">
        <f t="shared" si="302"/>
        <v>15</v>
      </c>
      <c r="Q36" s="48">
        <f t="shared" si="303"/>
        <v>0</v>
      </c>
      <c r="R36" s="136">
        <f t="shared" si="304"/>
        <v>-4</v>
      </c>
      <c r="S36" s="45">
        <f t="shared" si="305"/>
        <v>-1</v>
      </c>
      <c r="T36" s="136">
        <f t="shared" si="306"/>
        <v>-15</v>
      </c>
      <c r="U36" s="45">
        <f t="shared" si="307"/>
        <v>-1</v>
      </c>
      <c r="V36" s="114">
        <f t="shared" si="308"/>
        <v>35.808139534883722</v>
      </c>
      <c r="W36" s="45">
        <f t="shared" si="309"/>
        <v>0</v>
      </c>
      <c r="Y36" s="117">
        <f>+IFERROR(VLOOKUP(B36,'INF SUCURSALES'!$B:$E,3,FALSE),0)</f>
        <v>354732</v>
      </c>
      <c r="Z36" s="117">
        <f>+IFERROR(VLOOKUP(B36,'INF SUCURSALES'!$G:$J,3,FALSE),0)</f>
        <v>614645</v>
      </c>
      <c r="AA36" s="117">
        <f>+IFERROR(VLOOKUP(B36,'INF SUCURSALES'!$L:$O,3,FALSE),0)</f>
        <v>0</v>
      </c>
      <c r="AB36" s="123">
        <f t="shared" si="310"/>
        <v>-354732</v>
      </c>
      <c r="AC36" s="45">
        <f t="shared" si="311"/>
        <v>-1</v>
      </c>
      <c r="AD36" s="121">
        <f t="shared" si="312"/>
        <v>-614645</v>
      </c>
      <c r="AE36" s="45">
        <f t="shared" si="313"/>
        <v>-1</v>
      </c>
      <c r="AF36" s="118">
        <f>+IFERROR(VLOOKUP($B36,PPTO!$B:$E,3,FALSE),0)</f>
        <v>1787662.55942196</v>
      </c>
      <c r="AG36" s="45">
        <f t="shared" si="314"/>
        <v>0</v>
      </c>
      <c r="AI36" s="48">
        <f>+IFERROR(VLOOKUP(B36,'INF SUCURSALES'!$B:$E,4,FALSE),0)</f>
        <v>4</v>
      </c>
      <c r="AJ36" s="48">
        <f>+IFERROR(VLOOKUP(B36,'INF SUCURSALES'!$G:$J,4,FALSE),0)</f>
        <v>7</v>
      </c>
      <c r="AK36" s="48">
        <f>+IFERROR(VLOOKUP(B36,'INF SUCURSALES'!$L:$O,4,FALSE),0)</f>
        <v>0</v>
      </c>
      <c r="AL36" s="136">
        <f t="shared" si="315"/>
        <v>-4</v>
      </c>
      <c r="AM36" s="45">
        <f t="shared" si="316"/>
        <v>-1</v>
      </c>
      <c r="AN36" s="136">
        <f t="shared" si="317"/>
        <v>-7</v>
      </c>
      <c r="AO36" s="45">
        <f t="shared" si="318"/>
        <v>-1</v>
      </c>
      <c r="AP36" s="114">
        <f>+IFERROR(VLOOKUP($B36,PPTO!$B:$E,4,FALSE),0)</f>
        <v>14</v>
      </c>
      <c r="AQ36" s="45">
        <f t="shared" si="319"/>
        <v>0</v>
      </c>
      <c r="AS36" s="117">
        <f>+IFERROR(VLOOKUP(B36,'INF SUCURSALES'!$R:$U,3,FALSE),0)</f>
        <v>0</v>
      </c>
      <c r="AT36" s="117">
        <f>+IFERROR(VLOOKUP(B36,'INF SUCURSALES'!$W:$Z,3,FALSE),0)</f>
        <v>0</v>
      </c>
      <c r="AU36" s="117">
        <f>+IFERROR(VLOOKUP(B36,'INF SUCURSALES'!$AB:$AE,3,FALSE),0)</f>
        <v>0</v>
      </c>
      <c r="AV36" s="123">
        <f t="shared" si="320"/>
        <v>0</v>
      </c>
      <c r="AW36" s="45" t="str">
        <f t="shared" si="321"/>
        <v>N.A</v>
      </c>
      <c r="AX36" s="121">
        <f t="shared" si="322"/>
        <v>0</v>
      </c>
      <c r="AY36" s="45" t="str">
        <f t="shared" si="323"/>
        <v>N.A</v>
      </c>
      <c r="AZ36" s="118">
        <f>+IFERROR(VLOOKUP($B36,PPTO!$G:$J,3,FALSE),0)</f>
        <v>0</v>
      </c>
      <c r="BA36" s="45">
        <f t="shared" si="324"/>
        <v>0</v>
      </c>
      <c r="BC36" s="48">
        <f>+IFERROR(VLOOKUP(B36,'INF SUCURSALES'!$R:$U,4,FALSE),0)</f>
        <v>0</v>
      </c>
      <c r="BD36" s="48">
        <f>+IFERROR(VLOOKUP(B36,'INF SUCURSALES'!$W:$Z,4,FALSE),0)</f>
        <v>0</v>
      </c>
      <c r="BE36" s="48">
        <f>+IFERROR(VLOOKUP(B36,'INF SUCURSALES'!$AB:$AE,4,FALSE),0)</f>
        <v>0</v>
      </c>
      <c r="BF36" s="136">
        <f t="shared" si="325"/>
        <v>0</v>
      </c>
      <c r="BG36" s="45" t="str">
        <f t="shared" si="326"/>
        <v>N.A</v>
      </c>
      <c r="BH36" s="136">
        <f t="shared" si="327"/>
        <v>0</v>
      </c>
      <c r="BI36" s="45" t="str">
        <f t="shared" si="328"/>
        <v>N.A</v>
      </c>
      <c r="BJ36" s="114">
        <f>+IFERROR(VLOOKUP($B36,PPTO!$G:$J,4,FALSE),0)</f>
        <v>0</v>
      </c>
      <c r="BK36" s="45">
        <f t="shared" si="329"/>
        <v>0</v>
      </c>
      <c r="BM36" s="117">
        <f>+IFERROR(VLOOKUP($B36,'INF SUCURSALES'!$AH:$AK,3,FALSE),0)</f>
        <v>0</v>
      </c>
      <c r="BN36" s="117">
        <f>+IFERROR(VLOOKUP($B36,'INF SUCURSALES'!$AM:$AP,3,FALSE),0)</f>
        <v>2309250</v>
      </c>
      <c r="BO36" s="117">
        <f>+IFERROR(VLOOKUP($B36,'INF SUCURSALES'!$AR:$AU,3,FALSE),0)</f>
        <v>0</v>
      </c>
      <c r="BP36" s="123">
        <f t="shared" si="330"/>
        <v>0</v>
      </c>
      <c r="BQ36" s="45" t="str">
        <f t="shared" si="331"/>
        <v>N.A</v>
      </c>
      <c r="BR36" s="121">
        <f t="shared" si="332"/>
        <v>-2309250</v>
      </c>
      <c r="BS36" s="45">
        <f t="shared" si="333"/>
        <v>-1</v>
      </c>
      <c r="BT36" s="118">
        <f>+IFERROR(VLOOKUP($B36,PPTO!$L:$O,3,FALSE),0)</f>
        <v>4428571.4285714282</v>
      </c>
      <c r="BU36" s="45">
        <f t="shared" si="334"/>
        <v>0</v>
      </c>
      <c r="BW36" s="48">
        <f>+IFERROR(VLOOKUP($B36,'INF SUCURSALES'!$AH:$AK,4,FALSE),0)</f>
        <v>0</v>
      </c>
      <c r="BX36" s="48">
        <f>+IFERROR(VLOOKUP($B36,'INF SUCURSALES'!$AM:$AP,4,FALSE),0)</f>
        <v>4</v>
      </c>
      <c r="BY36" s="48">
        <f>+IFERROR(VLOOKUP($B36,'INF SUCURSALES'!$AR:$AU,4,FALSE),0)</f>
        <v>0</v>
      </c>
      <c r="BZ36" s="136">
        <f t="shared" si="197"/>
        <v>0</v>
      </c>
      <c r="CA36" s="45" t="str">
        <f t="shared" si="198"/>
        <v>N.A</v>
      </c>
      <c r="CB36" s="136">
        <f t="shared" si="199"/>
        <v>-4</v>
      </c>
      <c r="CC36" s="45">
        <f t="shared" si="200"/>
        <v>-1</v>
      </c>
      <c r="CD36" s="114">
        <f>+IFERROR(VLOOKUP($B36,PPTO!$L:$O,4,FALSE),0)</f>
        <v>13</v>
      </c>
      <c r="CE36" s="45">
        <f t="shared" si="201"/>
        <v>0</v>
      </c>
      <c r="CG36" s="117">
        <f>+IFERROR(VLOOKUP($B36,'INF SUCURSALES'!$AW:$AZ,3,FALSE),0)</f>
        <v>0</v>
      </c>
      <c r="CH36" s="117">
        <f>+IFERROR(VLOOKUP($B36,'INF SUCURSALES'!$BB:$BE,3,FALSE),0)</f>
        <v>26400</v>
      </c>
      <c r="CI36" s="117">
        <f>+IFERROR(VLOOKUP($B36,'INF SUCURSALES'!$BG:$BJ,3,FALSE),0)</f>
        <v>0</v>
      </c>
      <c r="CJ36" s="123">
        <f t="shared" si="202"/>
        <v>0</v>
      </c>
      <c r="CK36" s="45" t="str">
        <f t="shared" si="203"/>
        <v>N.A</v>
      </c>
      <c r="CL36" s="121">
        <f t="shared" si="204"/>
        <v>-26400</v>
      </c>
      <c r="CM36" s="45">
        <f t="shared" si="205"/>
        <v>-1</v>
      </c>
      <c r="CN36" s="118">
        <f>+IFERROR(VLOOKUP($B36,PPTO!$Q:$T,3,FALSE),0)</f>
        <v>58133.72093023255</v>
      </c>
      <c r="CO36" s="45">
        <f t="shared" si="206"/>
        <v>0</v>
      </c>
      <c r="CQ36" s="48">
        <f>+IFERROR(VLOOKUP($B36,'INF SUCURSALES'!$AW:$AZ,4,FALSE),0)</f>
        <v>0</v>
      </c>
      <c r="CR36" s="48">
        <f>+IFERROR(VLOOKUP($B36,'INF SUCURSALES'!$BB:$BE,4,FALSE),0)</f>
        <v>4</v>
      </c>
      <c r="CS36" s="48">
        <f>+IFERROR(VLOOKUP($B36,'INF SUCURSALES'!$BG:$BJ,4,FALSE),0)</f>
        <v>0</v>
      </c>
      <c r="CT36" s="136">
        <f t="shared" si="207"/>
        <v>0</v>
      </c>
      <c r="CU36" s="45" t="str">
        <f t="shared" si="208"/>
        <v>N.A</v>
      </c>
      <c r="CV36" s="136">
        <f t="shared" si="209"/>
        <v>-4</v>
      </c>
      <c r="CW36" s="45">
        <f t="shared" si="210"/>
        <v>-1</v>
      </c>
      <c r="CX36" s="114">
        <f>+IFERROR(VLOOKUP($B36,PPTO!$Q:$T,4,FALSE),0)</f>
        <v>8.8081395348837201</v>
      </c>
      <c r="CY36" s="45">
        <f t="shared" si="211"/>
        <v>0</v>
      </c>
      <c r="DA36" s="117">
        <f>+IFERROR(VLOOKUP($B36,'INF SUCURSALES'!$BM:$BP,3,FALSE),0)</f>
        <v>0</v>
      </c>
      <c r="DB36" s="117">
        <f>+IFERROR(VLOOKUP($B36,'INF SUCURSALES'!$BR:$BU,3,FALSE),0)</f>
        <v>0</v>
      </c>
      <c r="DC36" s="117">
        <f>+IFERROR(VLOOKUP($B36,'INF SUCURSALES'!$BW:$BZ,3,FALSE),0)</f>
        <v>0</v>
      </c>
      <c r="DD36" s="123">
        <f t="shared" si="335"/>
        <v>0</v>
      </c>
      <c r="DE36" s="45" t="str">
        <f t="shared" si="336"/>
        <v>N.A</v>
      </c>
      <c r="DF36" s="121">
        <f t="shared" si="337"/>
        <v>0</v>
      </c>
      <c r="DG36" s="45" t="str">
        <f t="shared" si="338"/>
        <v>N.A</v>
      </c>
      <c r="DH36" s="118">
        <f>+IFERROR(VLOOKUP($B36,PPTO!$V:$Y,3,FALSE),0)</f>
        <v>0</v>
      </c>
      <c r="DI36" s="45">
        <f t="shared" si="339"/>
        <v>0</v>
      </c>
      <c r="DJ36" s="47"/>
      <c r="DK36" s="48">
        <f>+IFERROR(VLOOKUP($B36,'INF SUCURSALES'!$BM:$BP,4,FALSE),0)</f>
        <v>0</v>
      </c>
      <c r="DL36" s="48">
        <f>+IFERROR(VLOOKUP($B36,'INF SUCURSALES'!$BR:$BU,4,FALSE),0)</f>
        <v>0</v>
      </c>
      <c r="DM36" s="48">
        <f>+IFERROR(VLOOKUP($B36,'INF SUCURSALES'!$BW:$BZ,4,FALSE),0)</f>
        <v>0</v>
      </c>
      <c r="DN36" s="136">
        <f t="shared" si="340"/>
        <v>0</v>
      </c>
      <c r="DO36" s="45" t="str">
        <f t="shared" si="341"/>
        <v>N.A</v>
      </c>
      <c r="DP36" s="136">
        <f t="shared" si="342"/>
        <v>0</v>
      </c>
      <c r="DQ36" s="45" t="str">
        <f t="shared" si="343"/>
        <v>N.A</v>
      </c>
      <c r="DR36" s="114">
        <f>+IFERROR(VLOOKUP($B36,PPTO!$V:$Y,4,FALSE),0)</f>
        <v>0</v>
      </c>
      <c r="DS36" s="45">
        <f t="shared" si="344"/>
        <v>0</v>
      </c>
      <c r="DU36" s="117">
        <f>+IFERROR(VLOOKUP($B36,'INF SUCURSALES'!$CC:$CF,3,FALSE),0)</f>
        <v>0</v>
      </c>
      <c r="DV36" s="117">
        <f>+IFERROR(VLOOKUP($B36,'INF SUCURSALES'!$CH:$CK,3,FALSE),0)</f>
        <v>0</v>
      </c>
      <c r="DW36" s="117">
        <f>+IFERROR(VLOOKUP($B36,'INF SUCURSALES'!$CM:$CP,3,FALSE),0)</f>
        <v>0</v>
      </c>
      <c r="DX36" s="123">
        <f t="shared" si="345"/>
        <v>0</v>
      </c>
      <c r="DY36" s="45" t="str">
        <f t="shared" si="346"/>
        <v>N.A</v>
      </c>
      <c r="DZ36" s="121">
        <f t="shared" si="347"/>
        <v>0</v>
      </c>
      <c r="EA36" s="45" t="str">
        <f t="shared" si="348"/>
        <v>N.A</v>
      </c>
      <c r="EB36" s="118">
        <f>+IFERROR(VLOOKUP($B36,PPTO!$AA:$AD,3,FALSE),0)</f>
        <v>0</v>
      </c>
      <c r="EC36" s="45">
        <f t="shared" si="349"/>
        <v>0</v>
      </c>
      <c r="ED36" s="47"/>
      <c r="EE36" s="48">
        <f>+IFERROR(VLOOKUP($B36,'INF SUCURSALES'!$CC:$CF,4,FALSE),0)</f>
        <v>0</v>
      </c>
      <c r="EF36" s="48">
        <f>+IFERROR(VLOOKUP($B36,'INF SUCURSALES'!$CH:$CK,4,FALSE),0)</f>
        <v>0</v>
      </c>
      <c r="EG36" s="48">
        <f>+IFERROR(VLOOKUP($B36,'INF SUCURSALES'!$CM:$CP,4,FALSE),0)</f>
        <v>0</v>
      </c>
      <c r="EH36" s="136">
        <f t="shared" si="350"/>
        <v>0</v>
      </c>
      <c r="EI36" s="45" t="str">
        <f t="shared" si="351"/>
        <v>N.A</v>
      </c>
      <c r="EJ36" s="136">
        <f t="shared" si="352"/>
        <v>0</v>
      </c>
      <c r="EK36" s="45" t="str">
        <f t="shared" si="353"/>
        <v>N.A</v>
      </c>
      <c r="EL36" s="114">
        <f>+IFERROR(VLOOKUP($B36,PPTO!$AA:$AD,4,FALSE),0)</f>
        <v>0</v>
      </c>
      <c r="EM36" s="45">
        <f t="shared" si="354"/>
        <v>0</v>
      </c>
    </row>
    <row r="37" spans="2:143" x14ac:dyDescent="0.3">
      <c r="B37" s="35">
        <v>1182</v>
      </c>
      <c r="C37" s="36" t="s">
        <v>72</v>
      </c>
      <c r="E37" s="117">
        <f t="shared" si="292"/>
        <v>2311046</v>
      </c>
      <c r="F37" s="117">
        <f t="shared" si="293"/>
        <v>2586804</v>
      </c>
      <c r="G37" s="117">
        <f t="shared" si="294"/>
        <v>100378</v>
      </c>
      <c r="H37" s="123">
        <f t="shared" si="295"/>
        <v>-2210668</v>
      </c>
      <c r="I37" s="45">
        <f t="shared" si="296"/>
        <v>-0.95656598786869673</v>
      </c>
      <c r="J37" s="121">
        <f t="shared" si="297"/>
        <v>-2486426</v>
      </c>
      <c r="K37" s="45">
        <f t="shared" si="298"/>
        <v>-0.96119613237029167</v>
      </c>
      <c r="L37" s="118">
        <f t="shared" si="299"/>
        <v>5951065.8259878727</v>
      </c>
      <c r="M37" s="45">
        <f t="shared" si="300"/>
        <v>1.6867230666758305E-2</v>
      </c>
      <c r="N37" s="47"/>
      <c r="O37" s="48">
        <f t="shared" si="301"/>
        <v>21</v>
      </c>
      <c r="P37" s="48">
        <f t="shared" si="302"/>
        <v>19</v>
      </c>
      <c r="Q37" s="48">
        <f t="shared" si="303"/>
        <v>1</v>
      </c>
      <c r="R37" s="136">
        <f t="shared" si="304"/>
        <v>-20</v>
      </c>
      <c r="S37" s="45">
        <f t="shared" si="305"/>
        <v>-0.95238095238095233</v>
      </c>
      <c r="T37" s="136">
        <f t="shared" si="306"/>
        <v>-18</v>
      </c>
      <c r="U37" s="45">
        <f t="shared" si="307"/>
        <v>-0.94736842105263153</v>
      </c>
      <c r="V37" s="114">
        <f t="shared" si="308"/>
        <v>26.468023255813954</v>
      </c>
      <c r="W37" s="45">
        <f t="shared" si="309"/>
        <v>3.7781438769906646E-2</v>
      </c>
      <c r="Y37" s="117">
        <f>+IFERROR(VLOOKUP(B37,'INF SUCURSALES'!$B:$E,3,FALSE),0)</f>
        <v>2311046</v>
      </c>
      <c r="Z37" s="117">
        <f>+IFERROR(VLOOKUP(B37,'INF SUCURSALES'!$G:$J,3,FALSE),0)</f>
        <v>2242104</v>
      </c>
      <c r="AA37" s="117">
        <f>+IFERROR(VLOOKUP(B37,'INF SUCURSALES'!$L:$O,3,FALSE),0)</f>
        <v>100378</v>
      </c>
      <c r="AB37" s="123">
        <f t="shared" si="310"/>
        <v>-2210668</v>
      </c>
      <c r="AC37" s="45">
        <f t="shared" si="311"/>
        <v>-0.95656598786869673</v>
      </c>
      <c r="AD37" s="121">
        <f t="shared" si="312"/>
        <v>-2141726</v>
      </c>
      <c r="AE37" s="45">
        <f t="shared" si="313"/>
        <v>-0.95523044426128312</v>
      </c>
      <c r="AF37" s="118">
        <f>+IFERROR(VLOOKUP($B37,PPTO!$B:$E,3,FALSE),0)</f>
        <v>1512805.443928072</v>
      </c>
      <c r="AG37" s="45">
        <f t="shared" si="314"/>
        <v>6.6352220242785281E-2</v>
      </c>
      <c r="AI37" s="48">
        <f>+IFERROR(VLOOKUP(B37,'INF SUCURSALES'!$B:$E,4,FALSE),0)</f>
        <v>21</v>
      </c>
      <c r="AJ37" s="48">
        <f>+IFERROR(VLOOKUP(B37,'INF SUCURSALES'!$G:$J,4,FALSE),0)</f>
        <v>17</v>
      </c>
      <c r="AK37" s="48">
        <f>+IFERROR(VLOOKUP(B37,'INF SUCURSALES'!$L:$O,4,FALSE),0)</f>
        <v>1</v>
      </c>
      <c r="AL37" s="136">
        <f t="shared" si="315"/>
        <v>-20</v>
      </c>
      <c r="AM37" s="45">
        <f t="shared" si="316"/>
        <v>-0.95238095238095233</v>
      </c>
      <c r="AN37" s="136">
        <f t="shared" si="317"/>
        <v>-16</v>
      </c>
      <c r="AO37" s="45">
        <f t="shared" si="318"/>
        <v>-0.94117647058823528</v>
      </c>
      <c r="AP37" s="114">
        <f>+IFERROR(VLOOKUP($B37,PPTO!$B:$E,4,FALSE),0)</f>
        <v>12</v>
      </c>
      <c r="AQ37" s="45">
        <f t="shared" si="319"/>
        <v>8.3333333333333329E-2</v>
      </c>
      <c r="AS37" s="117">
        <f>+IFERROR(VLOOKUP(B37,'INF SUCURSALES'!$R:$U,3,FALSE),0)</f>
        <v>0</v>
      </c>
      <c r="AT37" s="117">
        <f>+IFERROR(VLOOKUP(B37,'INF SUCURSALES'!$W:$Z,3,FALSE),0)</f>
        <v>0</v>
      </c>
      <c r="AU37" s="117">
        <f>+IFERROR(VLOOKUP(B37,'INF SUCURSALES'!$AB:$AE,3,FALSE),0)</f>
        <v>0</v>
      </c>
      <c r="AV37" s="123">
        <f t="shared" si="320"/>
        <v>0</v>
      </c>
      <c r="AW37" s="45" t="str">
        <f t="shared" si="321"/>
        <v>N.A</v>
      </c>
      <c r="AX37" s="121">
        <f t="shared" si="322"/>
        <v>0</v>
      </c>
      <c r="AY37" s="45" t="str">
        <f t="shared" si="323"/>
        <v>N.A</v>
      </c>
      <c r="AZ37" s="118">
        <f>+IFERROR(VLOOKUP($B37,PPTO!$G:$J,3,FALSE),0)</f>
        <v>0</v>
      </c>
      <c r="BA37" s="45">
        <f t="shared" si="324"/>
        <v>0</v>
      </c>
      <c r="BC37" s="48">
        <f>+IFERROR(VLOOKUP(B37,'INF SUCURSALES'!$R:$U,4,FALSE),0)</f>
        <v>0</v>
      </c>
      <c r="BD37" s="48">
        <f>+IFERROR(VLOOKUP(B37,'INF SUCURSALES'!$W:$Z,4,FALSE),0)</f>
        <v>0</v>
      </c>
      <c r="BE37" s="48">
        <f>+IFERROR(VLOOKUP(B37,'INF SUCURSALES'!$AB:$AE,4,FALSE),0)</f>
        <v>0</v>
      </c>
      <c r="BF37" s="136">
        <f t="shared" si="325"/>
        <v>0</v>
      </c>
      <c r="BG37" s="45" t="str">
        <f t="shared" si="326"/>
        <v>N.A</v>
      </c>
      <c r="BH37" s="136">
        <f t="shared" si="327"/>
        <v>0</v>
      </c>
      <c r="BI37" s="45" t="str">
        <f t="shared" si="328"/>
        <v>N.A</v>
      </c>
      <c r="BJ37" s="114">
        <f>+IFERROR(VLOOKUP($B37,PPTO!$G:$J,4,FALSE),0)</f>
        <v>0</v>
      </c>
      <c r="BK37" s="45">
        <f t="shared" si="329"/>
        <v>0</v>
      </c>
      <c r="BM37" s="117">
        <f>+IFERROR(VLOOKUP($B37,'INF SUCURSALES'!$AH:$AK,3,FALSE),0)</f>
        <v>0</v>
      </c>
      <c r="BN37" s="117">
        <f>+IFERROR(VLOOKUP($B37,'INF SUCURSALES'!$AM:$AP,3,FALSE),0)</f>
        <v>338100</v>
      </c>
      <c r="BO37" s="117">
        <f>+IFERROR(VLOOKUP($B37,'INF SUCURSALES'!$AR:$AU,3,FALSE),0)</f>
        <v>0</v>
      </c>
      <c r="BP37" s="123">
        <f t="shared" si="330"/>
        <v>0</v>
      </c>
      <c r="BQ37" s="45" t="str">
        <f t="shared" si="331"/>
        <v>N.A</v>
      </c>
      <c r="BR37" s="121">
        <f t="shared" si="332"/>
        <v>-338100</v>
      </c>
      <c r="BS37" s="45">
        <f t="shared" si="333"/>
        <v>-1</v>
      </c>
      <c r="BT37" s="118">
        <f>+IFERROR(VLOOKUP($B37,PPTO!$L:$O,3,FALSE),0)</f>
        <v>4428571.4285714282</v>
      </c>
      <c r="BU37" s="45">
        <f t="shared" si="334"/>
        <v>0</v>
      </c>
      <c r="BW37" s="48">
        <f>+IFERROR(VLOOKUP($B37,'INF SUCURSALES'!$AH:$AK,4,FALSE),0)</f>
        <v>0</v>
      </c>
      <c r="BX37" s="48">
        <f>+IFERROR(VLOOKUP($B37,'INF SUCURSALES'!$AM:$AP,4,FALSE),0)</f>
        <v>1</v>
      </c>
      <c r="BY37" s="48">
        <f>+IFERROR(VLOOKUP($B37,'INF SUCURSALES'!$AR:$AU,4,FALSE),0)</f>
        <v>0</v>
      </c>
      <c r="BZ37" s="136">
        <f t="shared" si="197"/>
        <v>0</v>
      </c>
      <c r="CA37" s="45" t="str">
        <f t="shared" si="198"/>
        <v>N.A</v>
      </c>
      <c r="CB37" s="136">
        <f t="shared" si="199"/>
        <v>-1</v>
      </c>
      <c r="CC37" s="45">
        <f t="shared" si="200"/>
        <v>-1</v>
      </c>
      <c r="CD37" s="114">
        <f>+IFERROR(VLOOKUP($B37,PPTO!$L:$O,4,FALSE),0)</f>
        <v>13</v>
      </c>
      <c r="CE37" s="45">
        <f t="shared" si="201"/>
        <v>0</v>
      </c>
      <c r="CG37" s="117">
        <f>+IFERROR(VLOOKUP($B37,'INF SUCURSALES'!$AW:$AZ,3,FALSE),0)</f>
        <v>0</v>
      </c>
      <c r="CH37" s="117">
        <f>+IFERROR(VLOOKUP($B37,'INF SUCURSALES'!$BB:$BE,3,FALSE),0)</f>
        <v>6600</v>
      </c>
      <c r="CI37" s="117">
        <f>+IFERROR(VLOOKUP($B37,'INF SUCURSALES'!$BG:$BJ,3,FALSE),0)</f>
        <v>0</v>
      </c>
      <c r="CJ37" s="123">
        <f t="shared" si="202"/>
        <v>0</v>
      </c>
      <c r="CK37" s="45" t="str">
        <f t="shared" si="203"/>
        <v>N.A</v>
      </c>
      <c r="CL37" s="121">
        <f t="shared" si="204"/>
        <v>-6600</v>
      </c>
      <c r="CM37" s="45">
        <f t="shared" si="205"/>
        <v>-1</v>
      </c>
      <c r="CN37" s="118">
        <f>+IFERROR(VLOOKUP($B37,PPTO!$Q:$T,3,FALSE),0)</f>
        <v>9688.9534883720935</v>
      </c>
      <c r="CO37" s="45">
        <f t="shared" si="206"/>
        <v>0</v>
      </c>
      <c r="CQ37" s="48">
        <f>+IFERROR(VLOOKUP($B37,'INF SUCURSALES'!$AW:$AZ,4,FALSE),0)</f>
        <v>0</v>
      </c>
      <c r="CR37" s="48">
        <f>+IFERROR(VLOOKUP($B37,'INF SUCURSALES'!$BB:$BE,4,FALSE),0)</f>
        <v>1</v>
      </c>
      <c r="CS37" s="48">
        <f>+IFERROR(VLOOKUP($B37,'INF SUCURSALES'!$BG:$BJ,4,FALSE),0)</f>
        <v>0</v>
      </c>
      <c r="CT37" s="136">
        <f t="shared" si="207"/>
        <v>0</v>
      </c>
      <c r="CU37" s="45" t="str">
        <f t="shared" si="208"/>
        <v>N.A</v>
      </c>
      <c r="CV37" s="136">
        <f t="shared" si="209"/>
        <v>-1</v>
      </c>
      <c r="CW37" s="45">
        <f t="shared" si="210"/>
        <v>-1</v>
      </c>
      <c r="CX37" s="114">
        <f>+IFERROR(VLOOKUP($B37,PPTO!$Q:$T,4,FALSE),0)</f>
        <v>1.4680232558139534</v>
      </c>
      <c r="CY37" s="45">
        <f t="shared" si="211"/>
        <v>0</v>
      </c>
      <c r="DA37" s="117">
        <f>+IFERROR(VLOOKUP($B37,'INF SUCURSALES'!$BM:$BP,3,FALSE),0)</f>
        <v>0</v>
      </c>
      <c r="DB37" s="117">
        <f>+IFERROR(VLOOKUP($B37,'INF SUCURSALES'!$BR:$BU,3,FALSE),0)</f>
        <v>0</v>
      </c>
      <c r="DC37" s="117">
        <f>+IFERROR(VLOOKUP($B37,'INF SUCURSALES'!$BW:$BZ,3,FALSE),0)</f>
        <v>0</v>
      </c>
      <c r="DD37" s="123">
        <f t="shared" si="335"/>
        <v>0</v>
      </c>
      <c r="DE37" s="45" t="str">
        <f t="shared" si="336"/>
        <v>N.A</v>
      </c>
      <c r="DF37" s="121">
        <f t="shared" si="337"/>
        <v>0</v>
      </c>
      <c r="DG37" s="45" t="str">
        <f t="shared" si="338"/>
        <v>N.A</v>
      </c>
      <c r="DH37" s="118">
        <f>+IFERROR(VLOOKUP($B37,PPTO!$V:$Y,3,FALSE),0)</f>
        <v>0</v>
      </c>
      <c r="DI37" s="45">
        <f t="shared" si="339"/>
        <v>0</v>
      </c>
      <c r="DJ37" s="47"/>
      <c r="DK37" s="48">
        <f>+IFERROR(VLOOKUP($B37,'INF SUCURSALES'!$BM:$BP,4,FALSE),0)</f>
        <v>0</v>
      </c>
      <c r="DL37" s="48">
        <f>+IFERROR(VLOOKUP($B37,'INF SUCURSALES'!$BR:$BU,4,FALSE),0)</f>
        <v>0</v>
      </c>
      <c r="DM37" s="48">
        <f>+IFERROR(VLOOKUP($B37,'INF SUCURSALES'!$BW:$BZ,4,FALSE),0)</f>
        <v>0</v>
      </c>
      <c r="DN37" s="136">
        <f t="shared" si="340"/>
        <v>0</v>
      </c>
      <c r="DO37" s="45" t="str">
        <f t="shared" si="341"/>
        <v>N.A</v>
      </c>
      <c r="DP37" s="136">
        <f t="shared" si="342"/>
        <v>0</v>
      </c>
      <c r="DQ37" s="45" t="str">
        <f t="shared" si="343"/>
        <v>N.A</v>
      </c>
      <c r="DR37" s="114">
        <f>+IFERROR(VLOOKUP($B37,PPTO!$V:$Y,4,FALSE),0)</f>
        <v>0</v>
      </c>
      <c r="DS37" s="45">
        <f t="shared" si="344"/>
        <v>0</v>
      </c>
      <c r="DU37" s="117">
        <f>+IFERROR(VLOOKUP($B37,'INF SUCURSALES'!$CC:$CF,3,FALSE),0)</f>
        <v>0</v>
      </c>
      <c r="DV37" s="117">
        <f>+IFERROR(VLOOKUP($B37,'INF SUCURSALES'!$CH:$CK,3,FALSE),0)</f>
        <v>0</v>
      </c>
      <c r="DW37" s="117">
        <f>+IFERROR(VLOOKUP($B37,'INF SUCURSALES'!$CM:$CP,3,FALSE),0)</f>
        <v>0</v>
      </c>
      <c r="DX37" s="123">
        <f t="shared" si="345"/>
        <v>0</v>
      </c>
      <c r="DY37" s="45" t="str">
        <f t="shared" si="346"/>
        <v>N.A</v>
      </c>
      <c r="DZ37" s="121">
        <f t="shared" si="347"/>
        <v>0</v>
      </c>
      <c r="EA37" s="45" t="str">
        <f t="shared" si="348"/>
        <v>N.A</v>
      </c>
      <c r="EB37" s="118">
        <f>+IFERROR(VLOOKUP($B37,PPTO!$AA:$AD,3,FALSE),0)</f>
        <v>0</v>
      </c>
      <c r="EC37" s="45">
        <f t="shared" si="349"/>
        <v>0</v>
      </c>
      <c r="ED37" s="47"/>
      <c r="EE37" s="48">
        <f>+IFERROR(VLOOKUP($B37,'INF SUCURSALES'!$CC:$CF,4,FALSE),0)</f>
        <v>0</v>
      </c>
      <c r="EF37" s="48">
        <f>+IFERROR(VLOOKUP($B37,'INF SUCURSALES'!$CH:$CK,4,FALSE),0)</f>
        <v>0</v>
      </c>
      <c r="EG37" s="48">
        <f>+IFERROR(VLOOKUP($B37,'INF SUCURSALES'!$CM:$CP,4,FALSE),0)</f>
        <v>0</v>
      </c>
      <c r="EH37" s="136">
        <f t="shared" si="350"/>
        <v>0</v>
      </c>
      <c r="EI37" s="45" t="str">
        <f t="shared" si="351"/>
        <v>N.A</v>
      </c>
      <c r="EJ37" s="136">
        <f t="shared" si="352"/>
        <v>0</v>
      </c>
      <c r="EK37" s="45" t="str">
        <f t="shared" si="353"/>
        <v>N.A</v>
      </c>
      <c r="EL37" s="114">
        <f>+IFERROR(VLOOKUP($B37,PPTO!$AA:$AD,4,FALSE),0)</f>
        <v>0</v>
      </c>
      <c r="EM37" s="45">
        <f t="shared" si="354"/>
        <v>0</v>
      </c>
    </row>
    <row r="38" spans="2:143" x14ac:dyDescent="0.3">
      <c r="B38" s="35">
        <v>1183</v>
      </c>
      <c r="C38" s="36" t="s">
        <v>78</v>
      </c>
      <c r="E38" s="117">
        <f t="shared" si="292"/>
        <v>941807</v>
      </c>
      <c r="F38" s="117">
        <f t="shared" si="293"/>
        <v>4960639</v>
      </c>
      <c r="G38" s="117">
        <f t="shared" si="294"/>
        <v>62732</v>
      </c>
      <c r="H38" s="123">
        <f t="shared" si="295"/>
        <v>-879075</v>
      </c>
      <c r="I38" s="45">
        <f t="shared" si="296"/>
        <v>-0.93339187328189321</v>
      </c>
      <c r="J38" s="121">
        <f t="shared" si="297"/>
        <v>-4897907</v>
      </c>
      <c r="K38" s="45">
        <f t="shared" si="298"/>
        <v>-0.9873540485409239</v>
      </c>
      <c r="L38" s="118">
        <f t="shared" si="299"/>
        <v>6110494.4364240551</v>
      </c>
      <c r="M38" s="45">
        <f t="shared" si="300"/>
        <v>1.0266272337318683E-2</v>
      </c>
      <c r="N38" s="47"/>
      <c r="O38" s="48">
        <f t="shared" si="301"/>
        <v>16</v>
      </c>
      <c r="P38" s="48">
        <f t="shared" si="302"/>
        <v>23</v>
      </c>
      <c r="Q38" s="48">
        <f t="shared" si="303"/>
        <v>1</v>
      </c>
      <c r="R38" s="136">
        <f t="shared" si="304"/>
        <v>-15</v>
      </c>
      <c r="S38" s="45">
        <f t="shared" si="305"/>
        <v>-0.9375</v>
      </c>
      <c r="T38" s="136">
        <f t="shared" si="306"/>
        <v>-22</v>
      </c>
      <c r="U38" s="45">
        <f t="shared" si="307"/>
        <v>-0.95652173913043481</v>
      </c>
      <c r="V38" s="114">
        <f t="shared" si="308"/>
        <v>49.956395348837205</v>
      </c>
      <c r="W38" s="45">
        <f t="shared" si="309"/>
        <v>2.0017457084666863E-2</v>
      </c>
      <c r="Y38" s="117">
        <f>+IFERROR(VLOOKUP(B38,'INF SUCURSALES'!$B:$E,3,FALSE),0)</f>
        <v>941807</v>
      </c>
      <c r="Z38" s="117">
        <f>+IFERROR(VLOOKUP(B38,'INF SUCURSALES'!$G:$J,3,FALSE),0)</f>
        <v>514789</v>
      </c>
      <c r="AA38" s="117">
        <f>+IFERROR(VLOOKUP(B38,'INF SUCURSALES'!$L:$O,3,FALSE),0)</f>
        <v>62732</v>
      </c>
      <c r="AB38" s="123">
        <f t="shared" si="310"/>
        <v>-879075</v>
      </c>
      <c r="AC38" s="45">
        <f t="shared" si="311"/>
        <v>-0.93339187328189321</v>
      </c>
      <c r="AD38" s="121">
        <f t="shared" si="312"/>
        <v>-452057</v>
      </c>
      <c r="AE38" s="45">
        <f t="shared" si="313"/>
        <v>-0.87814036430459863</v>
      </c>
      <c r="AF38" s="118">
        <f>+IFERROR(VLOOKUP($B38,PPTO!$B:$E,3,FALSE),0)</f>
        <v>1517210.7985503008</v>
      </c>
      <c r="AG38" s="45">
        <f t="shared" si="314"/>
        <v>4.1346924277061964E-2</v>
      </c>
      <c r="AI38" s="48">
        <f>+IFERROR(VLOOKUP(B38,'INF SUCURSALES'!$B:$E,4,FALSE),0)</f>
        <v>16</v>
      </c>
      <c r="AJ38" s="48">
        <f>+IFERROR(VLOOKUP(B38,'INF SUCURSALES'!$G:$J,4,FALSE),0)</f>
        <v>7</v>
      </c>
      <c r="AK38" s="48">
        <f>+IFERROR(VLOOKUP(B38,'INF SUCURSALES'!$L:$O,4,FALSE),0)</f>
        <v>1</v>
      </c>
      <c r="AL38" s="136">
        <f t="shared" si="315"/>
        <v>-15</v>
      </c>
      <c r="AM38" s="45">
        <f t="shared" si="316"/>
        <v>-0.9375</v>
      </c>
      <c r="AN38" s="136">
        <f t="shared" si="317"/>
        <v>-6</v>
      </c>
      <c r="AO38" s="45">
        <f t="shared" si="318"/>
        <v>-0.8571428571428571</v>
      </c>
      <c r="AP38" s="114">
        <f>+IFERROR(VLOOKUP($B38,PPTO!$B:$E,4,FALSE),0)</f>
        <v>12</v>
      </c>
      <c r="AQ38" s="45">
        <f t="shared" si="319"/>
        <v>8.3333333333333329E-2</v>
      </c>
      <c r="AS38" s="117">
        <f>+IFERROR(VLOOKUP(B38,'INF SUCURSALES'!$R:$U,3,FALSE),0)</f>
        <v>0</v>
      </c>
      <c r="AT38" s="117">
        <f>+IFERROR(VLOOKUP(B38,'INF SUCURSALES'!$W:$Z,3,FALSE),0)</f>
        <v>0</v>
      </c>
      <c r="AU38" s="117">
        <f>+IFERROR(VLOOKUP(B38,'INF SUCURSALES'!$AB:$AE,3,FALSE),0)</f>
        <v>0</v>
      </c>
      <c r="AV38" s="123">
        <f t="shared" si="320"/>
        <v>0</v>
      </c>
      <c r="AW38" s="45" t="str">
        <f t="shared" si="321"/>
        <v>N.A</v>
      </c>
      <c r="AX38" s="121">
        <f t="shared" si="322"/>
        <v>0</v>
      </c>
      <c r="AY38" s="45" t="str">
        <f t="shared" si="323"/>
        <v>N.A</v>
      </c>
      <c r="AZ38" s="118">
        <f>+IFERROR(VLOOKUP($B38,PPTO!$G:$J,3,FALSE),0)</f>
        <v>0</v>
      </c>
      <c r="BA38" s="45">
        <f t="shared" si="324"/>
        <v>0</v>
      </c>
      <c r="BC38" s="48">
        <f>+IFERROR(VLOOKUP(B38,'INF SUCURSALES'!$R:$U,4,FALSE),0)</f>
        <v>0</v>
      </c>
      <c r="BD38" s="48">
        <f>+IFERROR(VLOOKUP(B38,'INF SUCURSALES'!$W:$Z,4,FALSE),0)</f>
        <v>0</v>
      </c>
      <c r="BE38" s="48">
        <f>+IFERROR(VLOOKUP(B38,'INF SUCURSALES'!$AB:$AE,4,FALSE),0)</f>
        <v>0</v>
      </c>
      <c r="BF38" s="136">
        <f t="shared" si="325"/>
        <v>0</v>
      </c>
      <c r="BG38" s="45" t="str">
        <f t="shared" si="326"/>
        <v>N.A</v>
      </c>
      <c r="BH38" s="136">
        <f t="shared" si="327"/>
        <v>0</v>
      </c>
      <c r="BI38" s="45" t="str">
        <f t="shared" si="328"/>
        <v>N.A</v>
      </c>
      <c r="BJ38" s="114">
        <f>+IFERROR(VLOOKUP($B38,PPTO!$G:$J,4,FALSE),0)</f>
        <v>0</v>
      </c>
      <c r="BK38" s="45">
        <f t="shared" si="329"/>
        <v>0</v>
      </c>
      <c r="BM38" s="117">
        <f>+IFERROR(VLOOKUP($B38,'INF SUCURSALES'!$AH:$AK,3,FALSE),0)</f>
        <v>0</v>
      </c>
      <c r="BN38" s="117">
        <f>+IFERROR(VLOOKUP($B38,'INF SUCURSALES'!$AM:$AP,3,FALSE),0)</f>
        <v>4393050</v>
      </c>
      <c r="BO38" s="117">
        <f>+IFERROR(VLOOKUP($B38,'INF SUCURSALES'!$AR:$AU,3,FALSE),0)</f>
        <v>0</v>
      </c>
      <c r="BP38" s="123">
        <f t="shared" si="330"/>
        <v>0</v>
      </c>
      <c r="BQ38" s="45" t="str">
        <f t="shared" si="331"/>
        <v>N.A</v>
      </c>
      <c r="BR38" s="121">
        <f t="shared" si="332"/>
        <v>-4393050</v>
      </c>
      <c r="BS38" s="45">
        <f t="shared" si="333"/>
        <v>-1</v>
      </c>
      <c r="BT38" s="118">
        <f>+IFERROR(VLOOKUP($B38,PPTO!$L:$O,3,FALSE),0)</f>
        <v>4428571.4285714282</v>
      </c>
      <c r="BU38" s="45">
        <f t="shared" si="334"/>
        <v>0</v>
      </c>
      <c r="BW38" s="48">
        <f>+IFERROR(VLOOKUP($B38,'INF SUCURSALES'!$AH:$AK,4,FALSE),0)</f>
        <v>0</v>
      </c>
      <c r="BX38" s="48">
        <f>+IFERROR(VLOOKUP($B38,'INF SUCURSALES'!$AM:$AP,4,FALSE),0)</f>
        <v>8</v>
      </c>
      <c r="BY38" s="48">
        <f>+IFERROR(VLOOKUP($B38,'INF SUCURSALES'!$AR:$AU,4,FALSE),0)</f>
        <v>0</v>
      </c>
      <c r="BZ38" s="136">
        <f t="shared" si="197"/>
        <v>0</v>
      </c>
      <c r="CA38" s="45" t="str">
        <f t="shared" si="198"/>
        <v>N.A</v>
      </c>
      <c r="CB38" s="136">
        <f t="shared" si="199"/>
        <v>-8</v>
      </c>
      <c r="CC38" s="45">
        <f t="shared" si="200"/>
        <v>-1</v>
      </c>
      <c r="CD38" s="114">
        <f>+IFERROR(VLOOKUP($B38,PPTO!$L:$O,4,FALSE),0)</f>
        <v>13</v>
      </c>
      <c r="CE38" s="45">
        <f t="shared" si="201"/>
        <v>0</v>
      </c>
      <c r="CG38" s="117">
        <f>+IFERROR(VLOOKUP($B38,'INF SUCURSALES'!$AW:$AZ,3,FALSE),0)</f>
        <v>0</v>
      </c>
      <c r="CH38" s="117">
        <f>+IFERROR(VLOOKUP($B38,'INF SUCURSALES'!$BB:$BE,3,FALSE),0)</f>
        <v>52800</v>
      </c>
      <c r="CI38" s="117">
        <f>+IFERROR(VLOOKUP($B38,'INF SUCURSALES'!$BG:$BJ,3,FALSE),0)</f>
        <v>0</v>
      </c>
      <c r="CJ38" s="123">
        <f t="shared" si="202"/>
        <v>0</v>
      </c>
      <c r="CK38" s="45" t="str">
        <f t="shared" si="203"/>
        <v>N.A</v>
      </c>
      <c r="CL38" s="121">
        <f t="shared" si="204"/>
        <v>-52800</v>
      </c>
      <c r="CM38" s="45">
        <f t="shared" si="205"/>
        <v>-1</v>
      </c>
      <c r="CN38" s="118">
        <f>+IFERROR(VLOOKUP($B38,PPTO!$Q:$T,3,FALSE),0)</f>
        <v>164712.20930232559</v>
      </c>
      <c r="CO38" s="45">
        <f t="shared" si="206"/>
        <v>0</v>
      </c>
      <c r="CQ38" s="48">
        <f>+IFERROR(VLOOKUP($B38,'INF SUCURSALES'!$AW:$AZ,4,FALSE),0)</f>
        <v>0</v>
      </c>
      <c r="CR38" s="48">
        <f>+IFERROR(VLOOKUP($B38,'INF SUCURSALES'!$BB:$BE,4,FALSE),0)</f>
        <v>8</v>
      </c>
      <c r="CS38" s="48">
        <f>+IFERROR(VLOOKUP($B38,'INF SUCURSALES'!$BG:$BJ,4,FALSE),0)</f>
        <v>0</v>
      </c>
      <c r="CT38" s="136">
        <f t="shared" si="207"/>
        <v>0</v>
      </c>
      <c r="CU38" s="45" t="str">
        <f t="shared" si="208"/>
        <v>N.A</v>
      </c>
      <c r="CV38" s="136">
        <f t="shared" si="209"/>
        <v>-8</v>
      </c>
      <c r="CW38" s="45">
        <f t="shared" si="210"/>
        <v>-1</v>
      </c>
      <c r="CX38" s="114">
        <f>+IFERROR(VLOOKUP($B38,PPTO!$Q:$T,4,FALSE),0)</f>
        <v>24.956395348837209</v>
      </c>
      <c r="CY38" s="45">
        <f t="shared" si="211"/>
        <v>0</v>
      </c>
      <c r="DA38" s="117">
        <f>+IFERROR(VLOOKUP($B38,'INF SUCURSALES'!$BM:$BP,3,FALSE),0)</f>
        <v>0</v>
      </c>
      <c r="DB38" s="117">
        <f>+IFERROR(VLOOKUP($B38,'INF SUCURSALES'!$BR:$BU,3,FALSE),0)</f>
        <v>0</v>
      </c>
      <c r="DC38" s="117">
        <f>+IFERROR(VLOOKUP($B38,'INF SUCURSALES'!$BW:$BZ,3,FALSE),0)</f>
        <v>0</v>
      </c>
      <c r="DD38" s="123">
        <f t="shared" si="335"/>
        <v>0</v>
      </c>
      <c r="DE38" s="45" t="str">
        <f t="shared" si="336"/>
        <v>N.A</v>
      </c>
      <c r="DF38" s="121">
        <f t="shared" si="337"/>
        <v>0</v>
      </c>
      <c r="DG38" s="45" t="str">
        <f t="shared" si="338"/>
        <v>N.A</v>
      </c>
      <c r="DH38" s="118">
        <f>+IFERROR(VLOOKUP($B38,PPTO!$V:$Y,3,FALSE),0)</f>
        <v>0</v>
      </c>
      <c r="DI38" s="45">
        <f t="shared" si="339"/>
        <v>0</v>
      </c>
      <c r="DJ38" s="47"/>
      <c r="DK38" s="48">
        <f>+IFERROR(VLOOKUP($B38,'INF SUCURSALES'!$BM:$BP,4,FALSE),0)</f>
        <v>0</v>
      </c>
      <c r="DL38" s="48">
        <f>+IFERROR(VLOOKUP($B38,'INF SUCURSALES'!$BR:$BU,4,FALSE),0)</f>
        <v>0</v>
      </c>
      <c r="DM38" s="48">
        <f>+IFERROR(VLOOKUP($B38,'INF SUCURSALES'!$BW:$BZ,4,FALSE),0)</f>
        <v>0</v>
      </c>
      <c r="DN38" s="136">
        <f t="shared" si="340"/>
        <v>0</v>
      </c>
      <c r="DO38" s="45" t="str">
        <f t="shared" si="341"/>
        <v>N.A</v>
      </c>
      <c r="DP38" s="136">
        <f t="shared" si="342"/>
        <v>0</v>
      </c>
      <c r="DQ38" s="45" t="str">
        <f t="shared" si="343"/>
        <v>N.A</v>
      </c>
      <c r="DR38" s="114">
        <f>+IFERROR(VLOOKUP($B38,PPTO!$V:$Y,4,FALSE),0)</f>
        <v>0</v>
      </c>
      <c r="DS38" s="45">
        <f t="shared" si="344"/>
        <v>0</v>
      </c>
      <c r="DU38" s="117">
        <f>+IFERROR(VLOOKUP($B38,'INF SUCURSALES'!$CC:$CF,3,FALSE),0)</f>
        <v>0</v>
      </c>
      <c r="DV38" s="117">
        <f>+IFERROR(VLOOKUP($B38,'INF SUCURSALES'!$CH:$CK,3,FALSE),0)</f>
        <v>0</v>
      </c>
      <c r="DW38" s="117">
        <f>+IFERROR(VLOOKUP($B38,'INF SUCURSALES'!$CM:$CP,3,FALSE),0)</f>
        <v>0</v>
      </c>
      <c r="DX38" s="123">
        <f t="shared" si="345"/>
        <v>0</v>
      </c>
      <c r="DY38" s="45" t="str">
        <f t="shared" si="346"/>
        <v>N.A</v>
      </c>
      <c r="DZ38" s="121">
        <f t="shared" si="347"/>
        <v>0</v>
      </c>
      <c r="EA38" s="45" t="str">
        <f t="shared" si="348"/>
        <v>N.A</v>
      </c>
      <c r="EB38" s="118">
        <f>+IFERROR(VLOOKUP($B38,PPTO!$AA:$AD,3,FALSE),0)</f>
        <v>0</v>
      </c>
      <c r="EC38" s="45">
        <f t="shared" si="349"/>
        <v>0</v>
      </c>
      <c r="ED38" s="47"/>
      <c r="EE38" s="48">
        <f>+IFERROR(VLOOKUP($B38,'INF SUCURSALES'!$CC:$CF,4,FALSE),0)</f>
        <v>0</v>
      </c>
      <c r="EF38" s="48">
        <f>+IFERROR(VLOOKUP($B38,'INF SUCURSALES'!$CH:$CK,4,FALSE),0)</f>
        <v>0</v>
      </c>
      <c r="EG38" s="48">
        <f>+IFERROR(VLOOKUP($B38,'INF SUCURSALES'!$CM:$CP,4,FALSE),0)</f>
        <v>0</v>
      </c>
      <c r="EH38" s="136">
        <f t="shared" si="350"/>
        <v>0</v>
      </c>
      <c r="EI38" s="45" t="str">
        <f t="shared" si="351"/>
        <v>N.A</v>
      </c>
      <c r="EJ38" s="136">
        <f t="shared" si="352"/>
        <v>0</v>
      </c>
      <c r="EK38" s="45" t="str">
        <f t="shared" si="353"/>
        <v>N.A</v>
      </c>
      <c r="EL38" s="114">
        <f>+IFERROR(VLOOKUP($B38,PPTO!$AA:$AD,4,FALSE),0)</f>
        <v>0</v>
      </c>
      <c r="EM38" s="45">
        <f t="shared" si="354"/>
        <v>0</v>
      </c>
    </row>
    <row r="39" spans="2:143" x14ac:dyDescent="0.3">
      <c r="B39" s="35">
        <v>1187</v>
      </c>
      <c r="C39" s="36" t="s">
        <v>200</v>
      </c>
      <c r="E39" s="117">
        <f t="shared" si="292"/>
        <v>5545570</v>
      </c>
      <c r="F39" s="117">
        <f t="shared" si="293"/>
        <v>3907227</v>
      </c>
      <c r="G39" s="117">
        <f t="shared" si="294"/>
        <v>413255</v>
      </c>
      <c r="H39" s="123">
        <f t="shared" si="295"/>
        <v>-5132315</v>
      </c>
      <c r="I39" s="45">
        <f t="shared" si="296"/>
        <v>-0.92548015803605399</v>
      </c>
      <c r="J39" s="121">
        <f t="shared" si="297"/>
        <v>-3493972</v>
      </c>
      <c r="K39" s="45">
        <f t="shared" si="298"/>
        <v>-0.89423317355249643</v>
      </c>
      <c r="L39" s="118">
        <f t="shared" si="299"/>
        <v>7246629.8518468011</v>
      </c>
      <c r="M39" s="45">
        <f t="shared" si="300"/>
        <v>5.7027198635608817E-2</v>
      </c>
      <c r="N39" s="47"/>
      <c r="O39" s="48">
        <f t="shared" si="301"/>
        <v>43</v>
      </c>
      <c r="P39" s="48">
        <f t="shared" si="302"/>
        <v>33</v>
      </c>
      <c r="Q39" s="48">
        <f t="shared" si="303"/>
        <v>4</v>
      </c>
      <c r="R39" s="136">
        <f t="shared" si="304"/>
        <v>-39</v>
      </c>
      <c r="S39" s="45">
        <f t="shared" si="305"/>
        <v>-0.90697674418604646</v>
      </c>
      <c r="T39" s="136">
        <f t="shared" si="306"/>
        <v>-29</v>
      </c>
      <c r="U39" s="45">
        <f t="shared" si="307"/>
        <v>-0.87878787878787878</v>
      </c>
      <c r="V39" s="114">
        <f t="shared" si="308"/>
        <v>47.680232558139537</v>
      </c>
      <c r="W39" s="45">
        <f t="shared" si="309"/>
        <v>8.3892208267284468E-2</v>
      </c>
      <c r="Y39" s="117">
        <f>+IFERROR(VLOOKUP(B39,'INF SUCURSALES'!$B:$E,3,FALSE),0)</f>
        <v>5334364</v>
      </c>
      <c r="Z39" s="117">
        <f>+IFERROR(VLOOKUP(B39,'INF SUCURSALES'!$G:$J,3,FALSE),0)</f>
        <v>3016077</v>
      </c>
      <c r="AA39" s="117">
        <f>+IFERROR(VLOOKUP(B39,'INF SUCURSALES'!$L:$O,3,FALSE),0)</f>
        <v>413255</v>
      </c>
      <c r="AB39" s="123">
        <f t="shared" si="310"/>
        <v>-4921109</v>
      </c>
      <c r="AC39" s="45">
        <f t="shared" si="311"/>
        <v>-0.92252965864346714</v>
      </c>
      <c r="AD39" s="121">
        <f t="shared" si="312"/>
        <v>-2602822</v>
      </c>
      <c r="AE39" s="45">
        <f t="shared" si="313"/>
        <v>-0.86298260952886818</v>
      </c>
      <c r="AF39" s="118">
        <f>+IFERROR(VLOOKUP($B39,PPTO!$B:$E,3,FALSE),0)</f>
        <v>2721168.8883916517</v>
      </c>
      <c r="AG39" s="45">
        <f t="shared" si="314"/>
        <v>0.15186672233499429</v>
      </c>
      <c r="AI39" s="48">
        <f>+IFERROR(VLOOKUP(B39,'INF SUCURSALES'!$B:$E,4,FALSE),0)</f>
        <v>42</v>
      </c>
      <c r="AJ39" s="48">
        <f>+IFERROR(VLOOKUP(B39,'INF SUCURSALES'!$G:$J,4,FALSE),0)</f>
        <v>29</v>
      </c>
      <c r="AK39" s="48">
        <f>+IFERROR(VLOOKUP(B39,'INF SUCURSALES'!$L:$O,4,FALSE),0)</f>
        <v>4</v>
      </c>
      <c r="AL39" s="136">
        <f t="shared" si="315"/>
        <v>-38</v>
      </c>
      <c r="AM39" s="45">
        <f t="shared" si="316"/>
        <v>-0.90476190476190477</v>
      </c>
      <c r="AN39" s="136">
        <f t="shared" si="317"/>
        <v>-25</v>
      </c>
      <c r="AO39" s="45">
        <f t="shared" si="318"/>
        <v>-0.86206896551724133</v>
      </c>
      <c r="AP39" s="114">
        <f>+IFERROR(VLOOKUP($B39,PPTO!$B:$E,4,FALSE),0)</f>
        <v>20</v>
      </c>
      <c r="AQ39" s="45">
        <f t="shared" si="319"/>
        <v>0.2</v>
      </c>
      <c r="AS39" s="117">
        <f>+IFERROR(VLOOKUP(B39,'INF SUCURSALES'!$R:$U,3,FALSE),0)</f>
        <v>211206</v>
      </c>
      <c r="AT39" s="117">
        <f>+IFERROR(VLOOKUP(B39,'INF SUCURSALES'!$W:$Z,3,FALSE),0)</f>
        <v>0</v>
      </c>
      <c r="AU39" s="117">
        <f>+IFERROR(VLOOKUP(B39,'INF SUCURSALES'!$AB:$AE,3,FALSE),0)</f>
        <v>0</v>
      </c>
      <c r="AV39" s="123">
        <f t="shared" si="320"/>
        <v>-211206</v>
      </c>
      <c r="AW39" s="45">
        <f t="shared" si="321"/>
        <v>-1</v>
      </c>
      <c r="AX39" s="121">
        <f t="shared" si="322"/>
        <v>0</v>
      </c>
      <c r="AY39" s="45" t="str">
        <f t="shared" si="323"/>
        <v>N.A</v>
      </c>
      <c r="AZ39" s="118">
        <f>+IFERROR(VLOOKUP($B39,PPTO!$G:$J,3,FALSE),0)</f>
        <v>0</v>
      </c>
      <c r="BA39" s="45">
        <f t="shared" si="324"/>
        <v>0</v>
      </c>
      <c r="BC39" s="48">
        <f>+IFERROR(VLOOKUP(B39,'INF SUCURSALES'!$R:$U,4,FALSE),0)</f>
        <v>1</v>
      </c>
      <c r="BD39" s="48">
        <f>+IFERROR(VLOOKUP(B39,'INF SUCURSALES'!$W:$Z,4,FALSE),0)</f>
        <v>0</v>
      </c>
      <c r="BE39" s="48">
        <f>+IFERROR(VLOOKUP(B39,'INF SUCURSALES'!$AB:$AE,4,FALSE),0)</f>
        <v>0</v>
      </c>
      <c r="BF39" s="136">
        <f t="shared" si="325"/>
        <v>-1</v>
      </c>
      <c r="BG39" s="45">
        <f t="shared" si="326"/>
        <v>-1</v>
      </c>
      <c r="BH39" s="136">
        <f t="shared" si="327"/>
        <v>0</v>
      </c>
      <c r="BI39" s="45" t="str">
        <f t="shared" si="328"/>
        <v>N.A</v>
      </c>
      <c r="BJ39" s="114">
        <f>+IFERROR(VLOOKUP($B39,PPTO!$G:$J,4,FALSE),0)</f>
        <v>0</v>
      </c>
      <c r="BK39" s="45">
        <f t="shared" si="329"/>
        <v>0</v>
      </c>
      <c r="BM39" s="117">
        <f>+IFERROR(VLOOKUP($B39,'INF SUCURSALES'!$AH:$AK,3,FALSE),0)</f>
        <v>0</v>
      </c>
      <c r="BN39" s="117">
        <f>+IFERROR(VLOOKUP($B39,'INF SUCURSALES'!$AM:$AP,3,FALSE),0)</f>
        <v>877950</v>
      </c>
      <c r="BO39" s="117">
        <f>+IFERROR(VLOOKUP($B39,'INF SUCURSALES'!$AR:$AU,3,FALSE),0)</f>
        <v>0</v>
      </c>
      <c r="BP39" s="123">
        <f t="shared" si="330"/>
        <v>0</v>
      </c>
      <c r="BQ39" s="45" t="str">
        <f t="shared" si="331"/>
        <v>N.A</v>
      </c>
      <c r="BR39" s="121">
        <f t="shared" si="332"/>
        <v>-877950</v>
      </c>
      <c r="BS39" s="45">
        <f t="shared" si="333"/>
        <v>-1</v>
      </c>
      <c r="BT39" s="118">
        <f>+IFERROR(VLOOKUP($B39,PPTO!$L:$O,3,FALSE),0)</f>
        <v>4428571.4285714282</v>
      </c>
      <c r="BU39" s="45">
        <f t="shared" si="334"/>
        <v>0</v>
      </c>
      <c r="BW39" s="48">
        <f>+IFERROR(VLOOKUP($B39,'INF SUCURSALES'!$AH:$AK,4,FALSE),0)</f>
        <v>0</v>
      </c>
      <c r="BX39" s="48">
        <f>+IFERROR(VLOOKUP($B39,'INF SUCURSALES'!$AM:$AP,4,FALSE),0)</f>
        <v>2</v>
      </c>
      <c r="BY39" s="48">
        <f>+IFERROR(VLOOKUP($B39,'INF SUCURSALES'!$AR:$AU,4,FALSE),0)</f>
        <v>0</v>
      </c>
      <c r="BZ39" s="136">
        <f t="shared" si="197"/>
        <v>0</v>
      </c>
      <c r="CA39" s="45" t="str">
        <f t="shared" si="198"/>
        <v>N.A</v>
      </c>
      <c r="CB39" s="136">
        <f t="shared" si="199"/>
        <v>-2</v>
      </c>
      <c r="CC39" s="45">
        <f t="shared" si="200"/>
        <v>-1</v>
      </c>
      <c r="CD39" s="114">
        <f>+IFERROR(VLOOKUP($B39,PPTO!$L:$O,4,FALSE),0)</f>
        <v>13</v>
      </c>
      <c r="CE39" s="45">
        <f t="shared" si="201"/>
        <v>0</v>
      </c>
      <c r="CG39" s="117">
        <f>+IFERROR(VLOOKUP($B39,'INF SUCURSALES'!$AW:$AZ,3,FALSE),0)</f>
        <v>0</v>
      </c>
      <c r="CH39" s="117">
        <f>+IFERROR(VLOOKUP($B39,'INF SUCURSALES'!$BB:$BE,3,FALSE),0)</f>
        <v>13200</v>
      </c>
      <c r="CI39" s="117">
        <f>+IFERROR(VLOOKUP($B39,'INF SUCURSALES'!$BG:$BJ,3,FALSE),0)</f>
        <v>0</v>
      </c>
      <c r="CJ39" s="123">
        <f t="shared" si="202"/>
        <v>0</v>
      </c>
      <c r="CK39" s="45" t="str">
        <f t="shared" si="203"/>
        <v>N.A</v>
      </c>
      <c r="CL39" s="121">
        <f t="shared" si="204"/>
        <v>-13200</v>
      </c>
      <c r="CM39" s="45">
        <f t="shared" si="205"/>
        <v>-1</v>
      </c>
      <c r="CN39" s="118">
        <f>+IFERROR(VLOOKUP($B39,PPTO!$Q:$T,3,FALSE),0)</f>
        <v>96889.534883720931</v>
      </c>
      <c r="CO39" s="45">
        <f t="shared" si="206"/>
        <v>0</v>
      </c>
      <c r="CQ39" s="48">
        <f>+IFERROR(VLOOKUP($B39,'INF SUCURSALES'!$AW:$AZ,4,FALSE),0)</f>
        <v>0</v>
      </c>
      <c r="CR39" s="48">
        <f>+IFERROR(VLOOKUP($B39,'INF SUCURSALES'!$BB:$BE,4,FALSE),0)</f>
        <v>2</v>
      </c>
      <c r="CS39" s="48">
        <f>+IFERROR(VLOOKUP($B39,'INF SUCURSALES'!$BG:$BJ,4,FALSE),0)</f>
        <v>0</v>
      </c>
      <c r="CT39" s="136">
        <f t="shared" si="207"/>
        <v>0</v>
      </c>
      <c r="CU39" s="45" t="str">
        <f t="shared" si="208"/>
        <v>N.A</v>
      </c>
      <c r="CV39" s="136">
        <f t="shared" si="209"/>
        <v>-2</v>
      </c>
      <c r="CW39" s="45">
        <f t="shared" si="210"/>
        <v>-1</v>
      </c>
      <c r="CX39" s="114">
        <f>+IFERROR(VLOOKUP($B39,PPTO!$Q:$T,4,FALSE),0)</f>
        <v>14.680232558139535</v>
      </c>
      <c r="CY39" s="45">
        <f t="shared" si="211"/>
        <v>0</v>
      </c>
      <c r="DA39" s="117">
        <f>+IFERROR(VLOOKUP($B39,'INF SUCURSALES'!$BM:$BP,3,FALSE),0)</f>
        <v>0</v>
      </c>
      <c r="DB39" s="117">
        <f>+IFERROR(VLOOKUP($B39,'INF SUCURSALES'!$BR:$BU,3,FALSE),0)</f>
        <v>0</v>
      </c>
      <c r="DC39" s="117">
        <f>+IFERROR(VLOOKUP($B39,'INF SUCURSALES'!$BW:$BZ,3,FALSE),0)</f>
        <v>0</v>
      </c>
      <c r="DD39" s="123">
        <f t="shared" si="335"/>
        <v>0</v>
      </c>
      <c r="DE39" s="45" t="str">
        <f t="shared" si="336"/>
        <v>N.A</v>
      </c>
      <c r="DF39" s="121">
        <f t="shared" si="337"/>
        <v>0</v>
      </c>
      <c r="DG39" s="45" t="str">
        <f t="shared" si="338"/>
        <v>N.A</v>
      </c>
      <c r="DH39" s="118">
        <f>+IFERROR(VLOOKUP($B39,PPTO!$V:$Y,3,FALSE),0)</f>
        <v>0</v>
      </c>
      <c r="DI39" s="45">
        <f t="shared" si="339"/>
        <v>0</v>
      </c>
      <c r="DJ39" s="47"/>
      <c r="DK39" s="48">
        <f>+IFERROR(VLOOKUP($B39,'INF SUCURSALES'!$BM:$BP,4,FALSE),0)</f>
        <v>0</v>
      </c>
      <c r="DL39" s="48">
        <f>+IFERROR(VLOOKUP($B39,'INF SUCURSALES'!$BR:$BU,4,FALSE),0)</f>
        <v>0</v>
      </c>
      <c r="DM39" s="48">
        <f>+IFERROR(VLOOKUP($B39,'INF SUCURSALES'!$BW:$BZ,4,FALSE),0)</f>
        <v>0</v>
      </c>
      <c r="DN39" s="136">
        <f t="shared" si="340"/>
        <v>0</v>
      </c>
      <c r="DO39" s="45" t="str">
        <f t="shared" si="341"/>
        <v>N.A</v>
      </c>
      <c r="DP39" s="136">
        <f t="shared" si="342"/>
        <v>0</v>
      </c>
      <c r="DQ39" s="45" t="str">
        <f t="shared" si="343"/>
        <v>N.A</v>
      </c>
      <c r="DR39" s="114">
        <f>+IFERROR(VLOOKUP($B39,PPTO!$V:$Y,4,FALSE),0)</f>
        <v>0</v>
      </c>
      <c r="DS39" s="45">
        <f t="shared" si="344"/>
        <v>0</v>
      </c>
      <c r="DU39" s="117">
        <f>+IFERROR(VLOOKUP($B39,'INF SUCURSALES'!$CC:$CF,3,FALSE),0)</f>
        <v>0</v>
      </c>
      <c r="DV39" s="117">
        <f>+IFERROR(VLOOKUP($B39,'INF SUCURSALES'!$CH:$CK,3,FALSE),0)</f>
        <v>0</v>
      </c>
      <c r="DW39" s="117">
        <f>+IFERROR(VLOOKUP($B39,'INF SUCURSALES'!$CM:$CP,3,FALSE),0)</f>
        <v>0</v>
      </c>
      <c r="DX39" s="123">
        <f t="shared" si="345"/>
        <v>0</v>
      </c>
      <c r="DY39" s="45" t="str">
        <f t="shared" si="346"/>
        <v>N.A</v>
      </c>
      <c r="DZ39" s="121">
        <f t="shared" si="347"/>
        <v>0</v>
      </c>
      <c r="EA39" s="45" t="str">
        <f t="shared" si="348"/>
        <v>N.A</v>
      </c>
      <c r="EB39" s="118">
        <f>+IFERROR(VLOOKUP($B39,PPTO!$AA:$AD,3,FALSE),0)</f>
        <v>0</v>
      </c>
      <c r="EC39" s="45">
        <f t="shared" si="349"/>
        <v>0</v>
      </c>
      <c r="ED39" s="47"/>
      <c r="EE39" s="48">
        <f>+IFERROR(VLOOKUP($B39,'INF SUCURSALES'!$CC:$CF,4,FALSE),0)</f>
        <v>0</v>
      </c>
      <c r="EF39" s="48">
        <f>+IFERROR(VLOOKUP($B39,'INF SUCURSALES'!$CH:$CK,4,FALSE),0)</f>
        <v>0</v>
      </c>
      <c r="EG39" s="48">
        <f>+IFERROR(VLOOKUP($B39,'INF SUCURSALES'!$CM:$CP,4,FALSE),0)</f>
        <v>0</v>
      </c>
      <c r="EH39" s="136">
        <f t="shared" si="350"/>
        <v>0</v>
      </c>
      <c r="EI39" s="45" t="str">
        <f t="shared" si="351"/>
        <v>N.A</v>
      </c>
      <c r="EJ39" s="136">
        <f t="shared" si="352"/>
        <v>0</v>
      </c>
      <c r="EK39" s="45" t="str">
        <f t="shared" si="353"/>
        <v>N.A</v>
      </c>
      <c r="EL39" s="114">
        <f>+IFERROR(VLOOKUP($B39,PPTO!$AA:$AD,4,FALSE),0)</f>
        <v>0</v>
      </c>
      <c r="EM39" s="45">
        <f t="shared" si="354"/>
        <v>0</v>
      </c>
    </row>
    <row r="40" spans="2:143" x14ac:dyDescent="0.3">
      <c r="B40" s="35">
        <v>1084</v>
      </c>
      <c r="C40" s="36" t="s">
        <v>216</v>
      </c>
      <c r="E40" s="117">
        <f t="shared" si="292"/>
        <v>0</v>
      </c>
      <c r="F40" s="117">
        <f t="shared" si="293"/>
        <v>0</v>
      </c>
      <c r="G40" s="117">
        <f t="shared" si="294"/>
        <v>0</v>
      </c>
      <c r="H40" s="123">
        <f t="shared" si="295"/>
        <v>0</v>
      </c>
      <c r="I40" s="45" t="str">
        <f t="shared" si="296"/>
        <v>N.A</v>
      </c>
      <c r="J40" s="121">
        <f t="shared" si="297"/>
        <v>0</v>
      </c>
      <c r="K40" s="45" t="str">
        <f t="shared" si="298"/>
        <v>N.A</v>
      </c>
      <c r="L40" s="118">
        <f t="shared" si="299"/>
        <v>0</v>
      </c>
      <c r="M40" s="45">
        <f t="shared" si="300"/>
        <v>0</v>
      </c>
      <c r="N40" s="47"/>
      <c r="O40" s="48">
        <f t="shared" si="301"/>
        <v>0</v>
      </c>
      <c r="P40" s="48">
        <f t="shared" si="302"/>
        <v>0</v>
      </c>
      <c r="Q40" s="48">
        <f t="shared" si="303"/>
        <v>0</v>
      </c>
      <c r="R40" s="136">
        <f t="shared" si="304"/>
        <v>0</v>
      </c>
      <c r="S40" s="45" t="str">
        <f t="shared" si="305"/>
        <v>N.A</v>
      </c>
      <c r="T40" s="136">
        <f t="shared" si="306"/>
        <v>0</v>
      </c>
      <c r="U40" s="45" t="str">
        <f t="shared" si="307"/>
        <v>N.A</v>
      </c>
      <c r="V40" s="114">
        <f t="shared" si="308"/>
        <v>0</v>
      </c>
      <c r="W40" s="45">
        <f t="shared" si="309"/>
        <v>0</v>
      </c>
      <c r="Y40" s="117">
        <f>+IFERROR(VLOOKUP(B40,'INF SUCURSALES'!$B:$E,3,FALSE),0)</f>
        <v>0</v>
      </c>
      <c r="Z40" s="117">
        <f>+IFERROR(VLOOKUP(B40,'INF SUCURSALES'!$G:$J,3,FALSE),0)</f>
        <v>0</v>
      </c>
      <c r="AA40" s="117">
        <f>+IFERROR(VLOOKUP(B40,'INF SUCURSALES'!$L:$O,3,FALSE),0)</f>
        <v>0</v>
      </c>
      <c r="AB40" s="123">
        <f t="shared" si="310"/>
        <v>0</v>
      </c>
      <c r="AC40" s="45" t="str">
        <f t="shared" si="311"/>
        <v>N.A</v>
      </c>
      <c r="AD40" s="121">
        <f t="shared" si="312"/>
        <v>0</v>
      </c>
      <c r="AE40" s="45" t="str">
        <f t="shared" si="313"/>
        <v>N.A</v>
      </c>
      <c r="AF40" s="118">
        <f>+IFERROR(VLOOKUP($B40,PPTO!$B:$E,3,FALSE),0)</f>
        <v>0</v>
      </c>
      <c r="AG40" s="45">
        <f t="shared" si="314"/>
        <v>0</v>
      </c>
      <c r="AI40" s="48">
        <f>+IFERROR(VLOOKUP(B40,'INF SUCURSALES'!$B:$E,4,FALSE),0)</f>
        <v>0</v>
      </c>
      <c r="AJ40" s="48">
        <f>+IFERROR(VLOOKUP(B40,'INF SUCURSALES'!$G:$J,4,FALSE),0)</f>
        <v>0</v>
      </c>
      <c r="AK40" s="48">
        <f>+IFERROR(VLOOKUP(B40,'INF SUCURSALES'!$L:$O,4,FALSE),0)</f>
        <v>0</v>
      </c>
      <c r="AL40" s="136">
        <f t="shared" si="315"/>
        <v>0</v>
      </c>
      <c r="AM40" s="45" t="str">
        <f t="shared" si="316"/>
        <v>N.A</v>
      </c>
      <c r="AN40" s="136">
        <f t="shared" si="317"/>
        <v>0</v>
      </c>
      <c r="AO40" s="45" t="str">
        <f t="shared" si="318"/>
        <v>N.A</v>
      </c>
      <c r="AP40" s="114">
        <f>+IFERROR(VLOOKUP($B40,PPTO!$B:$E,4,FALSE),0)</f>
        <v>0</v>
      </c>
      <c r="AQ40" s="45">
        <f t="shared" si="319"/>
        <v>0</v>
      </c>
      <c r="AS40" s="117">
        <f>+IFERROR(VLOOKUP(B40,'INF SUCURSALES'!$R:$U,3,FALSE),0)</f>
        <v>0</v>
      </c>
      <c r="AT40" s="117">
        <f>+IFERROR(VLOOKUP(B40,'INF SUCURSALES'!$W:$Z,3,FALSE),0)</f>
        <v>0</v>
      </c>
      <c r="AU40" s="117">
        <f>+IFERROR(VLOOKUP(B40,'INF SUCURSALES'!$AB:$AE,3,FALSE),0)</f>
        <v>0</v>
      </c>
      <c r="AV40" s="123">
        <f t="shared" si="320"/>
        <v>0</v>
      </c>
      <c r="AW40" s="45" t="str">
        <f t="shared" si="321"/>
        <v>N.A</v>
      </c>
      <c r="AX40" s="121">
        <f t="shared" si="322"/>
        <v>0</v>
      </c>
      <c r="AY40" s="45" t="str">
        <f t="shared" si="323"/>
        <v>N.A</v>
      </c>
      <c r="AZ40" s="118">
        <f>+IFERROR(VLOOKUP($B40,PPTO!$G:$J,3,FALSE),0)</f>
        <v>0</v>
      </c>
      <c r="BA40" s="45">
        <f t="shared" si="324"/>
        <v>0</v>
      </c>
      <c r="BC40" s="48">
        <f>+IFERROR(VLOOKUP(B40,'INF SUCURSALES'!$R:$U,4,FALSE),0)</f>
        <v>0</v>
      </c>
      <c r="BD40" s="48">
        <f>+IFERROR(VLOOKUP(B40,'INF SUCURSALES'!$W:$Z,4,FALSE),0)</f>
        <v>0</v>
      </c>
      <c r="BE40" s="48">
        <f>+IFERROR(VLOOKUP(B40,'INF SUCURSALES'!$AB:$AE,4,FALSE),0)</f>
        <v>0</v>
      </c>
      <c r="BF40" s="136">
        <f t="shared" si="325"/>
        <v>0</v>
      </c>
      <c r="BG40" s="45" t="str">
        <f t="shared" si="326"/>
        <v>N.A</v>
      </c>
      <c r="BH40" s="136">
        <f t="shared" si="327"/>
        <v>0</v>
      </c>
      <c r="BI40" s="45" t="str">
        <f t="shared" si="328"/>
        <v>N.A</v>
      </c>
      <c r="BJ40" s="114">
        <f>+IFERROR(VLOOKUP($B40,PPTO!$G:$J,4,FALSE),0)</f>
        <v>0</v>
      </c>
      <c r="BK40" s="45">
        <f t="shared" si="329"/>
        <v>0</v>
      </c>
      <c r="BM40" s="117">
        <f>+IFERROR(VLOOKUP($B40,'INF SUCURSALES'!$AH:$AK,3,FALSE),0)</f>
        <v>0</v>
      </c>
      <c r="BN40" s="117">
        <f>+IFERROR(VLOOKUP($B40,'INF SUCURSALES'!$AM:$AP,3,FALSE),0)</f>
        <v>0</v>
      </c>
      <c r="BO40" s="117">
        <f>+IFERROR(VLOOKUP($B40,'INF SUCURSALES'!$AR:$AU,3,FALSE),0)</f>
        <v>0</v>
      </c>
      <c r="BP40" s="123">
        <f t="shared" si="330"/>
        <v>0</v>
      </c>
      <c r="BQ40" s="45" t="str">
        <f t="shared" si="331"/>
        <v>N.A</v>
      </c>
      <c r="BR40" s="121">
        <f t="shared" si="332"/>
        <v>0</v>
      </c>
      <c r="BS40" s="45" t="str">
        <f t="shared" si="333"/>
        <v>N.A</v>
      </c>
      <c r="BT40" s="118">
        <f>+IFERROR(VLOOKUP($B40,PPTO!$L:$O,3,FALSE),0)</f>
        <v>0</v>
      </c>
      <c r="BU40" s="45">
        <f t="shared" si="334"/>
        <v>0</v>
      </c>
      <c r="BW40" s="48">
        <f>+IFERROR(VLOOKUP($B40,'INF SUCURSALES'!$AH:$AK,4,FALSE),0)</f>
        <v>0</v>
      </c>
      <c r="BX40" s="48">
        <f>+IFERROR(VLOOKUP($B40,'INF SUCURSALES'!$AM:$AP,4,FALSE),0)</f>
        <v>0</v>
      </c>
      <c r="BY40" s="48">
        <f>+IFERROR(VLOOKUP($B40,'INF SUCURSALES'!$AR:$AU,4,FALSE),0)</f>
        <v>0</v>
      </c>
      <c r="BZ40" s="136">
        <f t="shared" si="197"/>
        <v>0</v>
      </c>
      <c r="CA40" s="45" t="str">
        <f t="shared" si="198"/>
        <v>N.A</v>
      </c>
      <c r="CB40" s="136">
        <f t="shared" si="199"/>
        <v>0</v>
      </c>
      <c r="CC40" s="45" t="str">
        <f t="shared" si="200"/>
        <v>N.A</v>
      </c>
      <c r="CD40" s="114">
        <f>+IFERROR(VLOOKUP($B40,PPTO!$L:$O,4,FALSE),0)</f>
        <v>0</v>
      </c>
      <c r="CE40" s="45">
        <f t="shared" si="201"/>
        <v>0</v>
      </c>
      <c r="CG40" s="117">
        <f>+IFERROR(VLOOKUP($B40,'INF SUCURSALES'!$AW:$AZ,3,FALSE),0)</f>
        <v>0</v>
      </c>
      <c r="CH40" s="117">
        <f>+IFERROR(VLOOKUP($B40,'INF SUCURSALES'!$BB:$BE,3,FALSE),0)</f>
        <v>0</v>
      </c>
      <c r="CI40" s="117">
        <f>+IFERROR(VLOOKUP($B40,'INF SUCURSALES'!$BG:$BJ,3,FALSE),0)</f>
        <v>0</v>
      </c>
      <c r="CJ40" s="123">
        <f t="shared" si="202"/>
        <v>0</v>
      </c>
      <c r="CK40" s="45" t="str">
        <f t="shared" si="203"/>
        <v>N.A</v>
      </c>
      <c r="CL40" s="121">
        <f t="shared" si="204"/>
        <v>0</v>
      </c>
      <c r="CM40" s="45" t="str">
        <f t="shared" si="205"/>
        <v>N.A</v>
      </c>
      <c r="CN40" s="118">
        <f>+IFERROR(VLOOKUP($B40,PPTO!$Q:$T,3,FALSE),0)</f>
        <v>0</v>
      </c>
      <c r="CO40" s="45">
        <f t="shared" si="206"/>
        <v>0</v>
      </c>
      <c r="CQ40" s="48">
        <f>+IFERROR(VLOOKUP($B40,'INF SUCURSALES'!$AW:$AZ,4,FALSE),0)</f>
        <v>0</v>
      </c>
      <c r="CR40" s="48">
        <f>+IFERROR(VLOOKUP($B40,'INF SUCURSALES'!$BB:$BE,4,FALSE),0)</f>
        <v>0</v>
      </c>
      <c r="CS40" s="48">
        <f>+IFERROR(VLOOKUP($B40,'INF SUCURSALES'!$BG:$BJ,4,FALSE),0)</f>
        <v>0</v>
      </c>
      <c r="CT40" s="136">
        <f t="shared" si="207"/>
        <v>0</v>
      </c>
      <c r="CU40" s="45" t="str">
        <f t="shared" si="208"/>
        <v>N.A</v>
      </c>
      <c r="CV40" s="136">
        <f t="shared" si="209"/>
        <v>0</v>
      </c>
      <c r="CW40" s="45" t="str">
        <f t="shared" si="210"/>
        <v>N.A</v>
      </c>
      <c r="CX40" s="114">
        <f>+IFERROR(VLOOKUP($B40,PPTO!$Q:$T,4,FALSE),0)</f>
        <v>0</v>
      </c>
      <c r="CY40" s="45">
        <f t="shared" si="211"/>
        <v>0</v>
      </c>
      <c r="DA40" s="117">
        <f>+IFERROR(VLOOKUP($B40,'INF SUCURSALES'!$BM:$BP,3,FALSE),0)</f>
        <v>0</v>
      </c>
      <c r="DB40" s="117">
        <f>+IFERROR(VLOOKUP($B40,'INF SUCURSALES'!$BR:$BU,3,FALSE),0)</f>
        <v>0</v>
      </c>
      <c r="DC40" s="117">
        <f>+IFERROR(VLOOKUP($B40,'INF SUCURSALES'!$BW:$BZ,3,FALSE),0)</f>
        <v>0</v>
      </c>
      <c r="DD40" s="123">
        <f t="shared" si="335"/>
        <v>0</v>
      </c>
      <c r="DE40" s="45" t="str">
        <f t="shared" si="336"/>
        <v>N.A</v>
      </c>
      <c r="DF40" s="121">
        <f t="shared" si="337"/>
        <v>0</v>
      </c>
      <c r="DG40" s="45" t="str">
        <f t="shared" si="338"/>
        <v>N.A</v>
      </c>
      <c r="DH40" s="118">
        <f>+IFERROR(VLOOKUP($B40,PPTO!$V:$Y,3,FALSE),0)</f>
        <v>0</v>
      </c>
      <c r="DI40" s="45">
        <f t="shared" si="339"/>
        <v>0</v>
      </c>
      <c r="DJ40" s="47"/>
      <c r="DK40" s="48">
        <f>+IFERROR(VLOOKUP($B40,'INF SUCURSALES'!$BM:$BP,4,FALSE),0)</f>
        <v>0</v>
      </c>
      <c r="DL40" s="48">
        <f>+IFERROR(VLOOKUP($B40,'INF SUCURSALES'!$BR:$BU,4,FALSE),0)</f>
        <v>0</v>
      </c>
      <c r="DM40" s="48">
        <f>+IFERROR(VLOOKUP($B40,'INF SUCURSALES'!$BW:$BZ,4,FALSE),0)</f>
        <v>0</v>
      </c>
      <c r="DN40" s="136">
        <f t="shared" si="340"/>
        <v>0</v>
      </c>
      <c r="DO40" s="45" t="str">
        <f t="shared" si="341"/>
        <v>N.A</v>
      </c>
      <c r="DP40" s="136">
        <f t="shared" si="342"/>
        <v>0</v>
      </c>
      <c r="DQ40" s="45" t="str">
        <f t="shared" si="343"/>
        <v>N.A</v>
      </c>
      <c r="DR40" s="114">
        <f>+IFERROR(VLOOKUP($B40,PPTO!$V:$Y,4,FALSE),0)</f>
        <v>0</v>
      </c>
      <c r="DS40" s="45">
        <f t="shared" si="344"/>
        <v>0</v>
      </c>
      <c r="DU40" s="117">
        <f>+IFERROR(VLOOKUP($B40,'INF SUCURSALES'!$CC:$CF,3,FALSE),0)</f>
        <v>0</v>
      </c>
      <c r="DV40" s="117">
        <f>+IFERROR(VLOOKUP($B40,'INF SUCURSALES'!$CH:$CK,3,FALSE),0)</f>
        <v>0</v>
      </c>
      <c r="DW40" s="117">
        <f>+IFERROR(VLOOKUP($B40,'INF SUCURSALES'!$CM:$CP,3,FALSE),0)</f>
        <v>0</v>
      </c>
      <c r="DX40" s="123">
        <f t="shared" si="345"/>
        <v>0</v>
      </c>
      <c r="DY40" s="45" t="str">
        <f t="shared" si="346"/>
        <v>N.A</v>
      </c>
      <c r="DZ40" s="121">
        <f t="shared" si="347"/>
        <v>0</v>
      </c>
      <c r="EA40" s="45" t="str">
        <f t="shared" si="348"/>
        <v>N.A</v>
      </c>
      <c r="EB40" s="118">
        <f>+IFERROR(VLOOKUP($B40,PPTO!$AA:$AD,3,FALSE),0)</f>
        <v>0</v>
      </c>
      <c r="EC40" s="45">
        <f t="shared" si="349"/>
        <v>0</v>
      </c>
      <c r="ED40" s="47"/>
      <c r="EE40" s="48">
        <f>+IFERROR(VLOOKUP($B40,'INF SUCURSALES'!$CC:$CF,4,FALSE),0)</f>
        <v>0</v>
      </c>
      <c r="EF40" s="48">
        <f>+IFERROR(VLOOKUP($B40,'INF SUCURSALES'!$CH:$CK,4,FALSE),0)</f>
        <v>0</v>
      </c>
      <c r="EG40" s="48">
        <f>+IFERROR(VLOOKUP($B40,'INF SUCURSALES'!$CM:$CP,4,FALSE),0)</f>
        <v>0</v>
      </c>
      <c r="EH40" s="136">
        <f t="shared" si="350"/>
        <v>0</v>
      </c>
      <c r="EI40" s="45" t="str">
        <f t="shared" si="351"/>
        <v>N.A</v>
      </c>
      <c r="EJ40" s="136">
        <f t="shared" si="352"/>
        <v>0</v>
      </c>
      <c r="EK40" s="45" t="str">
        <f t="shared" si="353"/>
        <v>N.A</v>
      </c>
      <c r="EL40" s="114">
        <f>+IFERROR(VLOOKUP($B40,PPTO!$AA:$AD,4,FALSE),0)</f>
        <v>0</v>
      </c>
      <c r="EM40" s="45">
        <f t="shared" si="354"/>
        <v>0</v>
      </c>
    </row>
    <row r="41" spans="2:143" x14ac:dyDescent="0.3">
      <c r="B41" s="35">
        <v>1265</v>
      </c>
      <c r="C41" s="36" t="s">
        <v>217</v>
      </c>
      <c r="E41" s="117">
        <f t="shared" si="292"/>
        <v>0</v>
      </c>
      <c r="F41" s="117">
        <f t="shared" si="293"/>
        <v>0</v>
      </c>
      <c r="G41" s="117">
        <f t="shared" si="294"/>
        <v>0</v>
      </c>
      <c r="H41" s="123">
        <f t="shared" si="295"/>
        <v>0</v>
      </c>
      <c r="I41" s="45" t="str">
        <f t="shared" si="296"/>
        <v>N.A</v>
      </c>
      <c r="J41" s="121">
        <f t="shared" si="297"/>
        <v>0</v>
      </c>
      <c r="K41" s="45" t="str">
        <f t="shared" si="298"/>
        <v>N.A</v>
      </c>
      <c r="L41" s="118">
        <f t="shared" si="299"/>
        <v>0</v>
      </c>
      <c r="M41" s="45">
        <f t="shared" si="300"/>
        <v>0</v>
      </c>
      <c r="N41" s="47"/>
      <c r="O41" s="48">
        <f t="shared" si="301"/>
        <v>0</v>
      </c>
      <c r="P41" s="48">
        <f t="shared" si="302"/>
        <v>0</v>
      </c>
      <c r="Q41" s="48">
        <f t="shared" si="303"/>
        <v>0</v>
      </c>
      <c r="R41" s="136">
        <f t="shared" si="304"/>
        <v>0</v>
      </c>
      <c r="S41" s="45" t="str">
        <f t="shared" si="305"/>
        <v>N.A</v>
      </c>
      <c r="T41" s="136">
        <f t="shared" si="306"/>
        <v>0</v>
      </c>
      <c r="U41" s="45" t="str">
        <f t="shared" si="307"/>
        <v>N.A</v>
      </c>
      <c r="V41" s="114">
        <f t="shared" si="308"/>
        <v>0</v>
      </c>
      <c r="W41" s="45">
        <f t="shared" si="309"/>
        <v>0</v>
      </c>
      <c r="Y41" s="117">
        <f>+IFERROR(VLOOKUP(B41,'INF SUCURSALES'!$B:$E,3,FALSE),0)</f>
        <v>0</v>
      </c>
      <c r="Z41" s="117">
        <f>+IFERROR(VLOOKUP(B41,'INF SUCURSALES'!$G:$J,3,FALSE),0)</f>
        <v>0</v>
      </c>
      <c r="AA41" s="117">
        <f>+IFERROR(VLOOKUP(B41,'INF SUCURSALES'!$L:$O,3,FALSE),0)</f>
        <v>0</v>
      </c>
      <c r="AB41" s="123">
        <f t="shared" si="310"/>
        <v>0</v>
      </c>
      <c r="AC41" s="45" t="str">
        <f t="shared" si="311"/>
        <v>N.A</v>
      </c>
      <c r="AD41" s="121">
        <f t="shared" si="312"/>
        <v>0</v>
      </c>
      <c r="AE41" s="45" t="str">
        <f t="shared" si="313"/>
        <v>N.A</v>
      </c>
      <c r="AF41" s="118">
        <f>+IFERROR(VLOOKUP($B41,PPTO!$B:$E,3,FALSE),0)</f>
        <v>0</v>
      </c>
      <c r="AG41" s="45">
        <f t="shared" si="314"/>
        <v>0</v>
      </c>
      <c r="AI41" s="48">
        <f>+IFERROR(VLOOKUP(B41,'INF SUCURSALES'!$B:$E,4,FALSE),0)</f>
        <v>0</v>
      </c>
      <c r="AJ41" s="48">
        <f>+IFERROR(VLOOKUP(B41,'INF SUCURSALES'!$G:$J,4,FALSE),0)</f>
        <v>0</v>
      </c>
      <c r="AK41" s="48">
        <f>+IFERROR(VLOOKUP(B41,'INF SUCURSALES'!$L:$O,4,FALSE),0)</f>
        <v>0</v>
      </c>
      <c r="AL41" s="136">
        <f t="shared" si="315"/>
        <v>0</v>
      </c>
      <c r="AM41" s="45" t="str">
        <f t="shared" si="316"/>
        <v>N.A</v>
      </c>
      <c r="AN41" s="136">
        <f t="shared" si="317"/>
        <v>0</v>
      </c>
      <c r="AO41" s="45" t="str">
        <f t="shared" si="318"/>
        <v>N.A</v>
      </c>
      <c r="AP41" s="114">
        <f>+IFERROR(VLOOKUP($B41,PPTO!$B:$E,4,FALSE),0)</f>
        <v>0</v>
      </c>
      <c r="AQ41" s="45">
        <f t="shared" si="319"/>
        <v>0</v>
      </c>
      <c r="AS41" s="117">
        <f>+IFERROR(VLOOKUP(B41,'INF SUCURSALES'!$R:$U,3,FALSE),0)</f>
        <v>0</v>
      </c>
      <c r="AT41" s="117">
        <f>+IFERROR(VLOOKUP(B41,'INF SUCURSALES'!$W:$Z,3,FALSE),0)</f>
        <v>0</v>
      </c>
      <c r="AU41" s="117">
        <f>+IFERROR(VLOOKUP(B41,'INF SUCURSALES'!$AB:$AE,3,FALSE),0)</f>
        <v>0</v>
      </c>
      <c r="AV41" s="123">
        <f t="shared" si="320"/>
        <v>0</v>
      </c>
      <c r="AW41" s="45" t="str">
        <f t="shared" si="321"/>
        <v>N.A</v>
      </c>
      <c r="AX41" s="121">
        <f t="shared" si="322"/>
        <v>0</v>
      </c>
      <c r="AY41" s="45" t="str">
        <f t="shared" si="323"/>
        <v>N.A</v>
      </c>
      <c r="AZ41" s="118">
        <f>+IFERROR(VLOOKUP($B41,PPTO!$G:$J,3,FALSE),0)</f>
        <v>0</v>
      </c>
      <c r="BA41" s="45">
        <f t="shared" si="324"/>
        <v>0</v>
      </c>
      <c r="BC41" s="48">
        <f>+IFERROR(VLOOKUP(B41,'INF SUCURSALES'!$R:$U,4,FALSE),0)</f>
        <v>0</v>
      </c>
      <c r="BD41" s="48">
        <f>+IFERROR(VLOOKUP(B41,'INF SUCURSALES'!$W:$Z,4,FALSE),0)</f>
        <v>0</v>
      </c>
      <c r="BE41" s="48">
        <f>+IFERROR(VLOOKUP(B41,'INF SUCURSALES'!$AB:$AE,4,FALSE),0)</f>
        <v>0</v>
      </c>
      <c r="BF41" s="136">
        <f t="shared" si="325"/>
        <v>0</v>
      </c>
      <c r="BG41" s="45" t="str">
        <f t="shared" si="326"/>
        <v>N.A</v>
      </c>
      <c r="BH41" s="136">
        <f t="shared" si="327"/>
        <v>0</v>
      </c>
      <c r="BI41" s="45" t="str">
        <f t="shared" si="328"/>
        <v>N.A</v>
      </c>
      <c r="BJ41" s="114">
        <f>+IFERROR(VLOOKUP($B41,PPTO!$G:$J,4,FALSE),0)</f>
        <v>0</v>
      </c>
      <c r="BK41" s="45">
        <f t="shared" si="329"/>
        <v>0</v>
      </c>
      <c r="BM41" s="117">
        <f>+IFERROR(VLOOKUP($B41,'INF SUCURSALES'!$AH:$AK,3,FALSE),0)</f>
        <v>0</v>
      </c>
      <c r="BN41" s="117">
        <f>+IFERROR(VLOOKUP($B41,'INF SUCURSALES'!$AM:$AP,3,FALSE),0)</f>
        <v>0</v>
      </c>
      <c r="BO41" s="117">
        <f>+IFERROR(VLOOKUP($B41,'INF SUCURSALES'!$AR:$AU,3,FALSE),0)</f>
        <v>0</v>
      </c>
      <c r="BP41" s="123">
        <f t="shared" si="330"/>
        <v>0</v>
      </c>
      <c r="BQ41" s="45" t="str">
        <f t="shared" si="331"/>
        <v>N.A</v>
      </c>
      <c r="BR41" s="121">
        <f t="shared" si="332"/>
        <v>0</v>
      </c>
      <c r="BS41" s="45" t="str">
        <f t="shared" si="333"/>
        <v>N.A</v>
      </c>
      <c r="BT41" s="118">
        <f>+IFERROR(VLOOKUP($B41,PPTO!$L:$O,3,FALSE),0)</f>
        <v>0</v>
      </c>
      <c r="BU41" s="45">
        <f t="shared" si="334"/>
        <v>0</v>
      </c>
      <c r="BW41" s="48">
        <f>+IFERROR(VLOOKUP($B41,'INF SUCURSALES'!$AH:$AK,4,FALSE),0)</f>
        <v>0</v>
      </c>
      <c r="BX41" s="48">
        <f>+IFERROR(VLOOKUP($B41,'INF SUCURSALES'!$AM:$AP,4,FALSE),0)</f>
        <v>0</v>
      </c>
      <c r="BY41" s="48">
        <f>+IFERROR(VLOOKUP($B41,'INF SUCURSALES'!$AR:$AU,4,FALSE),0)</f>
        <v>0</v>
      </c>
      <c r="BZ41" s="136">
        <f t="shared" si="197"/>
        <v>0</v>
      </c>
      <c r="CA41" s="45" t="str">
        <f t="shared" si="198"/>
        <v>N.A</v>
      </c>
      <c r="CB41" s="136">
        <f t="shared" si="199"/>
        <v>0</v>
      </c>
      <c r="CC41" s="45" t="str">
        <f t="shared" si="200"/>
        <v>N.A</v>
      </c>
      <c r="CD41" s="114">
        <f>+IFERROR(VLOOKUP($B41,PPTO!$L:$O,4,FALSE),0)</f>
        <v>0</v>
      </c>
      <c r="CE41" s="45">
        <f t="shared" si="201"/>
        <v>0</v>
      </c>
      <c r="CG41" s="117">
        <f>+IFERROR(VLOOKUP($B41,'INF SUCURSALES'!$AW:$AZ,3,FALSE),0)</f>
        <v>0</v>
      </c>
      <c r="CH41" s="117">
        <f>+IFERROR(VLOOKUP($B41,'INF SUCURSALES'!$BB:$BE,3,FALSE),0)</f>
        <v>0</v>
      </c>
      <c r="CI41" s="117">
        <f>+IFERROR(VLOOKUP($B41,'INF SUCURSALES'!$BG:$BJ,3,FALSE),0)</f>
        <v>0</v>
      </c>
      <c r="CJ41" s="123">
        <f t="shared" si="202"/>
        <v>0</v>
      </c>
      <c r="CK41" s="45" t="str">
        <f t="shared" si="203"/>
        <v>N.A</v>
      </c>
      <c r="CL41" s="121">
        <f t="shared" si="204"/>
        <v>0</v>
      </c>
      <c r="CM41" s="45" t="str">
        <f t="shared" si="205"/>
        <v>N.A</v>
      </c>
      <c r="CN41" s="118">
        <f>+IFERROR(VLOOKUP($B41,PPTO!$Q:$T,3,FALSE),0)</f>
        <v>0</v>
      </c>
      <c r="CO41" s="45">
        <f t="shared" si="206"/>
        <v>0</v>
      </c>
      <c r="CQ41" s="48">
        <f>+IFERROR(VLOOKUP($B41,'INF SUCURSALES'!$AW:$AZ,4,FALSE),0)</f>
        <v>0</v>
      </c>
      <c r="CR41" s="48">
        <f>+IFERROR(VLOOKUP($B41,'INF SUCURSALES'!$BB:$BE,4,FALSE),0)</f>
        <v>0</v>
      </c>
      <c r="CS41" s="48">
        <f>+IFERROR(VLOOKUP($B41,'INF SUCURSALES'!$BG:$BJ,4,FALSE),0)</f>
        <v>0</v>
      </c>
      <c r="CT41" s="136">
        <f t="shared" si="207"/>
        <v>0</v>
      </c>
      <c r="CU41" s="45" t="str">
        <f t="shared" si="208"/>
        <v>N.A</v>
      </c>
      <c r="CV41" s="136">
        <f t="shared" si="209"/>
        <v>0</v>
      </c>
      <c r="CW41" s="45" t="str">
        <f t="shared" si="210"/>
        <v>N.A</v>
      </c>
      <c r="CX41" s="114">
        <f>+IFERROR(VLOOKUP($B41,PPTO!$Q:$T,4,FALSE),0)</f>
        <v>0</v>
      </c>
      <c r="CY41" s="45">
        <f t="shared" si="211"/>
        <v>0</v>
      </c>
      <c r="DA41" s="117">
        <f>+IFERROR(VLOOKUP($B41,'INF SUCURSALES'!$BM:$BP,3,FALSE),0)</f>
        <v>0</v>
      </c>
      <c r="DB41" s="117">
        <f>+IFERROR(VLOOKUP($B41,'INF SUCURSALES'!$BR:$BU,3,FALSE),0)</f>
        <v>0</v>
      </c>
      <c r="DC41" s="117">
        <f>+IFERROR(VLOOKUP($B41,'INF SUCURSALES'!$BW:$BZ,3,FALSE),0)</f>
        <v>0</v>
      </c>
      <c r="DD41" s="123">
        <f t="shared" si="335"/>
        <v>0</v>
      </c>
      <c r="DE41" s="45" t="str">
        <f t="shared" si="336"/>
        <v>N.A</v>
      </c>
      <c r="DF41" s="121">
        <f t="shared" si="337"/>
        <v>0</v>
      </c>
      <c r="DG41" s="45" t="str">
        <f t="shared" si="338"/>
        <v>N.A</v>
      </c>
      <c r="DH41" s="118">
        <f>+IFERROR(VLOOKUP($B41,PPTO!$V:$Y,3,FALSE),0)</f>
        <v>0</v>
      </c>
      <c r="DI41" s="45">
        <f t="shared" si="339"/>
        <v>0</v>
      </c>
      <c r="DJ41" s="47"/>
      <c r="DK41" s="48">
        <f>+IFERROR(VLOOKUP($B41,'INF SUCURSALES'!$BM:$BP,4,FALSE),0)</f>
        <v>0</v>
      </c>
      <c r="DL41" s="48">
        <f>+IFERROR(VLOOKUP($B41,'INF SUCURSALES'!$BR:$BU,4,FALSE),0)</f>
        <v>0</v>
      </c>
      <c r="DM41" s="48">
        <f>+IFERROR(VLOOKUP($B41,'INF SUCURSALES'!$BW:$BZ,4,FALSE),0)</f>
        <v>0</v>
      </c>
      <c r="DN41" s="136">
        <f t="shared" si="340"/>
        <v>0</v>
      </c>
      <c r="DO41" s="45" t="str">
        <f t="shared" si="341"/>
        <v>N.A</v>
      </c>
      <c r="DP41" s="136">
        <f t="shared" si="342"/>
        <v>0</v>
      </c>
      <c r="DQ41" s="45" t="str">
        <f t="shared" si="343"/>
        <v>N.A</v>
      </c>
      <c r="DR41" s="114">
        <f>+IFERROR(VLOOKUP($B41,PPTO!$V:$Y,4,FALSE),0)</f>
        <v>0</v>
      </c>
      <c r="DS41" s="45">
        <f t="shared" si="344"/>
        <v>0</v>
      </c>
      <c r="DU41" s="117">
        <f>+IFERROR(VLOOKUP($B41,'INF SUCURSALES'!$CC:$CF,3,FALSE),0)</f>
        <v>0</v>
      </c>
      <c r="DV41" s="117">
        <f>+IFERROR(VLOOKUP($B41,'INF SUCURSALES'!$CH:$CK,3,FALSE),0)</f>
        <v>0</v>
      </c>
      <c r="DW41" s="117">
        <f>+IFERROR(VLOOKUP($B41,'INF SUCURSALES'!$CM:$CP,3,FALSE),0)</f>
        <v>0</v>
      </c>
      <c r="DX41" s="123">
        <f t="shared" si="345"/>
        <v>0</v>
      </c>
      <c r="DY41" s="45" t="str">
        <f t="shared" si="346"/>
        <v>N.A</v>
      </c>
      <c r="DZ41" s="121">
        <f t="shared" si="347"/>
        <v>0</v>
      </c>
      <c r="EA41" s="45" t="str">
        <f t="shared" si="348"/>
        <v>N.A</v>
      </c>
      <c r="EB41" s="118">
        <f>+IFERROR(VLOOKUP($B41,PPTO!$AA:$AD,3,FALSE),0)</f>
        <v>0</v>
      </c>
      <c r="EC41" s="45">
        <f t="shared" si="349"/>
        <v>0</v>
      </c>
      <c r="ED41" s="47"/>
      <c r="EE41" s="48">
        <f>+IFERROR(VLOOKUP($B41,'INF SUCURSALES'!$CC:$CF,4,FALSE),0)</f>
        <v>0</v>
      </c>
      <c r="EF41" s="48">
        <f>+IFERROR(VLOOKUP($B41,'INF SUCURSALES'!$CH:$CK,4,FALSE),0)</f>
        <v>0</v>
      </c>
      <c r="EG41" s="48">
        <f>+IFERROR(VLOOKUP($B41,'INF SUCURSALES'!$CM:$CP,4,FALSE),0)</f>
        <v>0</v>
      </c>
      <c r="EH41" s="136">
        <f t="shared" si="350"/>
        <v>0</v>
      </c>
      <c r="EI41" s="45" t="str">
        <f t="shared" si="351"/>
        <v>N.A</v>
      </c>
      <c r="EJ41" s="136">
        <f t="shared" si="352"/>
        <v>0</v>
      </c>
      <c r="EK41" s="45" t="str">
        <f t="shared" si="353"/>
        <v>N.A</v>
      </c>
      <c r="EL41" s="114">
        <f>+IFERROR(VLOOKUP($B41,PPTO!$AA:$AD,4,FALSE),0)</f>
        <v>0</v>
      </c>
      <c r="EM41" s="45">
        <f t="shared" si="354"/>
        <v>0</v>
      </c>
    </row>
    <row r="42" spans="2:143" x14ac:dyDescent="0.3">
      <c r="B42" s="35">
        <v>1266</v>
      </c>
      <c r="C42" s="36" t="s">
        <v>218</v>
      </c>
      <c r="E42" s="117">
        <f t="shared" si="292"/>
        <v>407231</v>
      </c>
      <c r="F42" s="117">
        <f t="shared" si="293"/>
        <v>827346</v>
      </c>
      <c r="G42" s="117">
        <f t="shared" si="294"/>
        <v>0</v>
      </c>
      <c r="H42" s="123">
        <f t="shared" si="295"/>
        <v>-407231</v>
      </c>
      <c r="I42" s="45">
        <f t="shared" si="296"/>
        <v>-1</v>
      </c>
      <c r="J42" s="121">
        <f t="shared" si="297"/>
        <v>-827346</v>
      </c>
      <c r="K42" s="45">
        <f t="shared" si="298"/>
        <v>-1</v>
      </c>
      <c r="L42" s="118">
        <f t="shared" si="299"/>
        <v>0</v>
      </c>
      <c r="M42" s="45">
        <f t="shared" si="300"/>
        <v>0</v>
      </c>
      <c r="N42" s="47"/>
      <c r="O42" s="48">
        <f t="shared" si="301"/>
        <v>5</v>
      </c>
      <c r="P42" s="48">
        <f t="shared" si="302"/>
        <v>10</v>
      </c>
      <c r="Q42" s="48">
        <f t="shared" si="303"/>
        <v>0</v>
      </c>
      <c r="R42" s="136">
        <f t="shared" si="304"/>
        <v>-5</v>
      </c>
      <c r="S42" s="45">
        <f t="shared" si="305"/>
        <v>-1</v>
      </c>
      <c r="T42" s="136">
        <f t="shared" si="306"/>
        <v>-10</v>
      </c>
      <c r="U42" s="45">
        <f t="shared" si="307"/>
        <v>-1</v>
      </c>
      <c r="V42" s="114">
        <f t="shared" si="308"/>
        <v>0</v>
      </c>
      <c r="W42" s="45">
        <f t="shared" si="309"/>
        <v>0</v>
      </c>
      <c r="Y42" s="117">
        <f>+IFERROR(VLOOKUP(B42,'INF SUCURSALES'!$B:$E,3,FALSE),0)</f>
        <v>407231</v>
      </c>
      <c r="Z42" s="117">
        <f>+IFERROR(VLOOKUP(B42,'INF SUCURSALES'!$G:$J,3,FALSE),0)</f>
        <v>827346</v>
      </c>
      <c r="AA42" s="117">
        <f>+IFERROR(VLOOKUP(B42,'INF SUCURSALES'!$L:$O,3,FALSE),0)</f>
        <v>0</v>
      </c>
      <c r="AB42" s="123">
        <f t="shared" si="310"/>
        <v>-407231</v>
      </c>
      <c r="AC42" s="45">
        <f t="shared" si="311"/>
        <v>-1</v>
      </c>
      <c r="AD42" s="121">
        <f t="shared" si="312"/>
        <v>-827346</v>
      </c>
      <c r="AE42" s="45">
        <f t="shared" si="313"/>
        <v>-1</v>
      </c>
      <c r="AF42" s="118">
        <f>+IFERROR(VLOOKUP($B42,PPTO!$B:$E,3,FALSE),0)</f>
        <v>0</v>
      </c>
      <c r="AG42" s="45">
        <f t="shared" si="314"/>
        <v>0</v>
      </c>
      <c r="AI42" s="48">
        <f>+IFERROR(VLOOKUP(B42,'INF SUCURSALES'!$B:$E,4,FALSE),0)</f>
        <v>5</v>
      </c>
      <c r="AJ42" s="48">
        <f>+IFERROR(VLOOKUP(B42,'INF SUCURSALES'!$G:$J,4,FALSE),0)</f>
        <v>10</v>
      </c>
      <c r="AK42" s="48">
        <f>+IFERROR(VLOOKUP(B42,'INF SUCURSALES'!$L:$O,4,FALSE),0)</f>
        <v>0</v>
      </c>
      <c r="AL42" s="136">
        <f t="shared" si="315"/>
        <v>-5</v>
      </c>
      <c r="AM42" s="45">
        <f t="shared" si="316"/>
        <v>-1</v>
      </c>
      <c r="AN42" s="136">
        <f t="shared" si="317"/>
        <v>-10</v>
      </c>
      <c r="AO42" s="45">
        <f t="shared" si="318"/>
        <v>-1</v>
      </c>
      <c r="AP42" s="114">
        <f>+IFERROR(VLOOKUP($B42,PPTO!$B:$E,4,FALSE),0)</f>
        <v>0</v>
      </c>
      <c r="AQ42" s="45">
        <f t="shared" si="319"/>
        <v>0</v>
      </c>
      <c r="AS42" s="117">
        <f>+IFERROR(VLOOKUP(B42,'INF SUCURSALES'!$R:$U,3,FALSE),0)</f>
        <v>0</v>
      </c>
      <c r="AT42" s="117">
        <f>+IFERROR(VLOOKUP(B42,'INF SUCURSALES'!$W:$Z,3,FALSE),0)</f>
        <v>0</v>
      </c>
      <c r="AU42" s="117">
        <f>+IFERROR(VLOOKUP(B42,'INF SUCURSALES'!$AB:$AE,3,FALSE),0)</f>
        <v>0</v>
      </c>
      <c r="AV42" s="123">
        <f t="shared" si="320"/>
        <v>0</v>
      </c>
      <c r="AW42" s="45" t="str">
        <f t="shared" si="321"/>
        <v>N.A</v>
      </c>
      <c r="AX42" s="121">
        <f t="shared" si="322"/>
        <v>0</v>
      </c>
      <c r="AY42" s="45" t="str">
        <f t="shared" si="323"/>
        <v>N.A</v>
      </c>
      <c r="AZ42" s="118">
        <f>+IFERROR(VLOOKUP($B42,PPTO!$G:$J,3,FALSE),0)</f>
        <v>0</v>
      </c>
      <c r="BA42" s="45">
        <f t="shared" si="324"/>
        <v>0</v>
      </c>
      <c r="BC42" s="48">
        <f>+IFERROR(VLOOKUP(B42,'INF SUCURSALES'!$R:$U,4,FALSE),0)</f>
        <v>0</v>
      </c>
      <c r="BD42" s="48">
        <f>+IFERROR(VLOOKUP(B42,'INF SUCURSALES'!$W:$Z,4,FALSE),0)</f>
        <v>0</v>
      </c>
      <c r="BE42" s="48">
        <f>+IFERROR(VLOOKUP(B42,'INF SUCURSALES'!$AB:$AE,4,FALSE),0)</f>
        <v>0</v>
      </c>
      <c r="BF42" s="136">
        <f t="shared" si="325"/>
        <v>0</v>
      </c>
      <c r="BG42" s="45" t="str">
        <f t="shared" si="326"/>
        <v>N.A</v>
      </c>
      <c r="BH42" s="136">
        <f t="shared" si="327"/>
        <v>0</v>
      </c>
      <c r="BI42" s="45" t="str">
        <f t="shared" si="328"/>
        <v>N.A</v>
      </c>
      <c r="BJ42" s="114">
        <f>+IFERROR(VLOOKUP($B42,PPTO!$G:$J,4,FALSE),0)</f>
        <v>0</v>
      </c>
      <c r="BK42" s="45">
        <f t="shared" si="329"/>
        <v>0</v>
      </c>
      <c r="BM42" s="117">
        <f>+IFERROR(VLOOKUP($B42,'INF SUCURSALES'!$AH:$AK,3,FALSE),0)</f>
        <v>0</v>
      </c>
      <c r="BN42" s="117">
        <f>+IFERROR(VLOOKUP($B42,'INF SUCURSALES'!$AM:$AP,3,FALSE),0)</f>
        <v>0</v>
      </c>
      <c r="BO42" s="117">
        <f>+IFERROR(VLOOKUP($B42,'INF SUCURSALES'!$AR:$AU,3,FALSE),0)</f>
        <v>0</v>
      </c>
      <c r="BP42" s="123">
        <f t="shared" si="330"/>
        <v>0</v>
      </c>
      <c r="BQ42" s="45" t="str">
        <f t="shared" si="331"/>
        <v>N.A</v>
      </c>
      <c r="BR42" s="121">
        <f t="shared" si="332"/>
        <v>0</v>
      </c>
      <c r="BS42" s="45" t="str">
        <f t="shared" si="333"/>
        <v>N.A</v>
      </c>
      <c r="BT42" s="118">
        <f>+IFERROR(VLOOKUP($B42,PPTO!$L:$O,3,FALSE),0)</f>
        <v>0</v>
      </c>
      <c r="BU42" s="45">
        <f t="shared" si="334"/>
        <v>0</v>
      </c>
      <c r="BW42" s="48">
        <f>+IFERROR(VLOOKUP($B42,'INF SUCURSALES'!$AH:$AK,4,FALSE),0)</f>
        <v>0</v>
      </c>
      <c r="BX42" s="48">
        <f>+IFERROR(VLOOKUP($B42,'INF SUCURSALES'!$AM:$AP,4,FALSE),0)</f>
        <v>0</v>
      </c>
      <c r="BY42" s="48">
        <f>+IFERROR(VLOOKUP($B42,'INF SUCURSALES'!$AR:$AU,4,FALSE),0)</f>
        <v>0</v>
      </c>
      <c r="BZ42" s="136">
        <f t="shared" si="197"/>
        <v>0</v>
      </c>
      <c r="CA42" s="45" t="str">
        <f t="shared" si="198"/>
        <v>N.A</v>
      </c>
      <c r="CB42" s="136">
        <f t="shared" si="199"/>
        <v>0</v>
      </c>
      <c r="CC42" s="45" t="str">
        <f t="shared" si="200"/>
        <v>N.A</v>
      </c>
      <c r="CD42" s="114">
        <f>+IFERROR(VLOOKUP($B42,PPTO!$L:$O,4,FALSE),0)</f>
        <v>0</v>
      </c>
      <c r="CE42" s="45">
        <f t="shared" si="201"/>
        <v>0</v>
      </c>
      <c r="CG42" s="117">
        <f>+IFERROR(VLOOKUP($B42,'INF SUCURSALES'!$AW:$AZ,3,FALSE),0)</f>
        <v>0</v>
      </c>
      <c r="CH42" s="117">
        <f>+IFERROR(VLOOKUP($B42,'INF SUCURSALES'!$BB:$BE,3,FALSE),0)</f>
        <v>0</v>
      </c>
      <c r="CI42" s="117">
        <f>+IFERROR(VLOOKUP($B42,'INF SUCURSALES'!$BG:$BJ,3,FALSE),0)</f>
        <v>0</v>
      </c>
      <c r="CJ42" s="123">
        <f t="shared" si="202"/>
        <v>0</v>
      </c>
      <c r="CK42" s="45" t="str">
        <f t="shared" si="203"/>
        <v>N.A</v>
      </c>
      <c r="CL42" s="121">
        <f t="shared" si="204"/>
        <v>0</v>
      </c>
      <c r="CM42" s="45" t="str">
        <f t="shared" si="205"/>
        <v>N.A</v>
      </c>
      <c r="CN42" s="118">
        <f>+IFERROR(VLOOKUP($B42,PPTO!$Q:$T,3,FALSE),0)</f>
        <v>0</v>
      </c>
      <c r="CO42" s="45">
        <f t="shared" si="206"/>
        <v>0</v>
      </c>
      <c r="CQ42" s="48">
        <f>+IFERROR(VLOOKUP($B42,'INF SUCURSALES'!$AW:$AZ,4,FALSE),0)</f>
        <v>0</v>
      </c>
      <c r="CR42" s="48">
        <f>+IFERROR(VLOOKUP($B42,'INF SUCURSALES'!$BB:$BE,4,FALSE),0)</f>
        <v>0</v>
      </c>
      <c r="CS42" s="48">
        <f>+IFERROR(VLOOKUP($B42,'INF SUCURSALES'!$BG:$BJ,4,FALSE),0)</f>
        <v>0</v>
      </c>
      <c r="CT42" s="136">
        <f t="shared" si="207"/>
        <v>0</v>
      </c>
      <c r="CU42" s="45" t="str">
        <f t="shared" si="208"/>
        <v>N.A</v>
      </c>
      <c r="CV42" s="136">
        <f t="shared" si="209"/>
        <v>0</v>
      </c>
      <c r="CW42" s="45" t="str">
        <f t="shared" si="210"/>
        <v>N.A</v>
      </c>
      <c r="CX42" s="114">
        <f>+IFERROR(VLOOKUP($B42,PPTO!$Q:$T,4,FALSE),0)</f>
        <v>0</v>
      </c>
      <c r="CY42" s="45">
        <f t="shared" si="211"/>
        <v>0</v>
      </c>
      <c r="DA42" s="117">
        <f>+IFERROR(VLOOKUP($B42,'INF SUCURSALES'!$BM:$BP,3,FALSE),0)</f>
        <v>0</v>
      </c>
      <c r="DB42" s="117">
        <f>+IFERROR(VLOOKUP($B42,'INF SUCURSALES'!$BR:$BU,3,FALSE),0)</f>
        <v>0</v>
      </c>
      <c r="DC42" s="117">
        <f>+IFERROR(VLOOKUP($B42,'INF SUCURSALES'!$BW:$BZ,3,FALSE),0)</f>
        <v>0</v>
      </c>
      <c r="DD42" s="123">
        <f t="shared" si="335"/>
        <v>0</v>
      </c>
      <c r="DE42" s="45" t="str">
        <f t="shared" si="336"/>
        <v>N.A</v>
      </c>
      <c r="DF42" s="121">
        <f t="shared" si="337"/>
        <v>0</v>
      </c>
      <c r="DG42" s="45" t="str">
        <f t="shared" si="338"/>
        <v>N.A</v>
      </c>
      <c r="DH42" s="118">
        <f>+IFERROR(VLOOKUP($B42,PPTO!$V:$Y,3,FALSE),0)</f>
        <v>0</v>
      </c>
      <c r="DI42" s="45">
        <f t="shared" si="339"/>
        <v>0</v>
      </c>
      <c r="DJ42" s="47"/>
      <c r="DK42" s="48">
        <f>+IFERROR(VLOOKUP($B42,'INF SUCURSALES'!$BM:$BP,4,FALSE),0)</f>
        <v>0</v>
      </c>
      <c r="DL42" s="48">
        <f>+IFERROR(VLOOKUP($B42,'INF SUCURSALES'!$BR:$BU,4,FALSE),0)</f>
        <v>0</v>
      </c>
      <c r="DM42" s="48">
        <f>+IFERROR(VLOOKUP($B42,'INF SUCURSALES'!$BW:$BZ,4,FALSE),0)</f>
        <v>0</v>
      </c>
      <c r="DN42" s="136">
        <f t="shared" si="340"/>
        <v>0</v>
      </c>
      <c r="DO42" s="45" t="str">
        <f t="shared" si="341"/>
        <v>N.A</v>
      </c>
      <c r="DP42" s="136">
        <f t="shared" si="342"/>
        <v>0</v>
      </c>
      <c r="DQ42" s="45" t="str">
        <f t="shared" si="343"/>
        <v>N.A</v>
      </c>
      <c r="DR42" s="114">
        <f>+IFERROR(VLOOKUP($B42,PPTO!$V:$Y,4,FALSE),0)</f>
        <v>0</v>
      </c>
      <c r="DS42" s="45">
        <f t="shared" si="344"/>
        <v>0</v>
      </c>
      <c r="DU42" s="117">
        <f>+IFERROR(VLOOKUP($B42,'INF SUCURSALES'!$CC:$CF,3,FALSE),0)</f>
        <v>0</v>
      </c>
      <c r="DV42" s="117">
        <f>+IFERROR(VLOOKUP($B42,'INF SUCURSALES'!$CH:$CK,3,FALSE),0)</f>
        <v>0</v>
      </c>
      <c r="DW42" s="117">
        <f>+IFERROR(VLOOKUP($B42,'INF SUCURSALES'!$CM:$CP,3,FALSE),0)</f>
        <v>0</v>
      </c>
      <c r="DX42" s="123">
        <f t="shared" si="345"/>
        <v>0</v>
      </c>
      <c r="DY42" s="45" t="str">
        <f t="shared" si="346"/>
        <v>N.A</v>
      </c>
      <c r="DZ42" s="121">
        <f t="shared" si="347"/>
        <v>0</v>
      </c>
      <c r="EA42" s="45" t="str">
        <f t="shared" si="348"/>
        <v>N.A</v>
      </c>
      <c r="EB42" s="118">
        <f>+IFERROR(VLOOKUP($B42,PPTO!$AA:$AD,3,FALSE),0)</f>
        <v>0</v>
      </c>
      <c r="EC42" s="45">
        <f t="shared" si="349"/>
        <v>0</v>
      </c>
      <c r="ED42" s="47"/>
      <c r="EE42" s="48">
        <f>+IFERROR(VLOOKUP($B42,'INF SUCURSALES'!$CC:$CF,4,FALSE),0)</f>
        <v>0</v>
      </c>
      <c r="EF42" s="48">
        <f>+IFERROR(VLOOKUP($B42,'INF SUCURSALES'!$CH:$CK,4,FALSE),0)</f>
        <v>0</v>
      </c>
      <c r="EG42" s="48">
        <f>+IFERROR(VLOOKUP($B42,'INF SUCURSALES'!$CM:$CP,4,FALSE),0)</f>
        <v>0</v>
      </c>
      <c r="EH42" s="136">
        <f t="shared" si="350"/>
        <v>0</v>
      </c>
      <c r="EI42" s="45" t="str">
        <f t="shared" si="351"/>
        <v>N.A</v>
      </c>
      <c r="EJ42" s="136">
        <f t="shared" si="352"/>
        <v>0</v>
      </c>
      <c r="EK42" s="45" t="str">
        <f t="shared" si="353"/>
        <v>N.A</v>
      </c>
      <c r="EL42" s="114">
        <f>+IFERROR(VLOOKUP($B42,PPTO!$AA:$AD,4,FALSE),0)</f>
        <v>0</v>
      </c>
      <c r="EM42" s="45">
        <f t="shared" si="354"/>
        <v>0</v>
      </c>
    </row>
    <row r="43" spans="2:143" x14ac:dyDescent="0.3">
      <c r="B43" s="35">
        <v>1269</v>
      </c>
      <c r="C43" s="36" t="s">
        <v>220</v>
      </c>
      <c r="E43" s="117">
        <f t="shared" si="292"/>
        <v>0</v>
      </c>
      <c r="F43" s="117">
        <f t="shared" si="293"/>
        <v>38097500</v>
      </c>
      <c r="G43" s="117">
        <f t="shared" si="294"/>
        <v>3289200</v>
      </c>
      <c r="H43" s="123">
        <f t="shared" si="295"/>
        <v>3289200</v>
      </c>
      <c r="I43" s="45" t="str">
        <f t="shared" si="296"/>
        <v>N.A</v>
      </c>
      <c r="J43" s="121">
        <f t="shared" si="297"/>
        <v>-34808300</v>
      </c>
      <c r="K43" s="45">
        <f t="shared" si="298"/>
        <v>-0.9136636262221931</v>
      </c>
      <c r="L43" s="118">
        <f t="shared" si="299"/>
        <v>0</v>
      </c>
      <c r="M43" s="45">
        <f t="shared" si="300"/>
        <v>0</v>
      </c>
      <c r="N43" s="47"/>
      <c r="O43" s="48">
        <f t="shared" si="301"/>
        <v>0</v>
      </c>
      <c r="P43" s="48">
        <f t="shared" si="302"/>
        <v>103</v>
      </c>
      <c r="Q43" s="48">
        <f t="shared" si="303"/>
        <v>12</v>
      </c>
      <c r="R43" s="136">
        <f t="shared" si="304"/>
        <v>12</v>
      </c>
      <c r="S43" s="45" t="str">
        <f t="shared" si="305"/>
        <v>N.A</v>
      </c>
      <c r="T43" s="136">
        <f t="shared" si="306"/>
        <v>-91</v>
      </c>
      <c r="U43" s="45">
        <f t="shared" si="307"/>
        <v>-0.88349514563106801</v>
      </c>
      <c r="V43" s="114">
        <f t="shared" si="308"/>
        <v>0</v>
      </c>
      <c r="W43" s="45">
        <f t="shared" si="309"/>
        <v>0</v>
      </c>
      <c r="Y43" s="117">
        <f>+IFERROR(VLOOKUP(B43,'INF SUCURSALES'!$B:$E,3,FALSE),0)</f>
        <v>0</v>
      </c>
      <c r="Z43" s="117">
        <f>+IFERROR(VLOOKUP(B43,'INF SUCURSALES'!$G:$J,3,FALSE),0)</f>
        <v>0</v>
      </c>
      <c r="AA43" s="117">
        <f>+IFERROR(VLOOKUP(B43,'INF SUCURSALES'!$L:$O,3,FALSE),0)</f>
        <v>0</v>
      </c>
      <c r="AB43" s="123">
        <f t="shared" si="310"/>
        <v>0</v>
      </c>
      <c r="AC43" s="45" t="str">
        <f t="shared" si="311"/>
        <v>N.A</v>
      </c>
      <c r="AD43" s="121">
        <f t="shared" si="312"/>
        <v>0</v>
      </c>
      <c r="AE43" s="45" t="str">
        <f t="shared" si="313"/>
        <v>N.A</v>
      </c>
      <c r="AF43" s="118">
        <f>+IFERROR(VLOOKUP($B43,PPTO!$B:$E,3,FALSE),0)</f>
        <v>0</v>
      </c>
      <c r="AG43" s="45">
        <f t="shared" si="314"/>
        <v>0</v>
      </c>
      <c r="AI43" s="48">
        <f>+IFERROR(VLOOKUP(B43,'INF SUCURSALES'!$B:$E,4,FALSE),0)</f>
        <v>0</v>
      </c>
      <c r="AJ43" s="48">
        <f>+IFERROR(VLOOKUP(B43,'INF SUCURSALES'!$G:$J,4,FALSE),0)</f>
        <v>0</v>
      </c>
      <c r="AK43" s="48">
        <f>+IFERROR(VLOOKUP(B43,'INF SUCURSALES'!$L:$O,4,FALSE),0)</f>
        <v>0</v>
      </c>
      <c r="AL43" s="136">
        <f t="shared" si="315"/>
        <v>0</v>
      </c>
      <c r="AM43" s="45" t="str">
        <f t="shared" si="316"/>
        <v>N.A</v>
      </c>
      <c r="AN43" s="136">
        <f t="shared" si="317"/>
        <v>0</v>
      </c>
      <c r="AO43" s="45" t="str">
        <f t="shared" si="318"/>
        <v>N.A</v>
      </c>
      <c r="AP43" s="114">
        <f>+IFERROR(VLOOKUP($B43,PPTO!$B:$E,4,FALSE),0)</f>
        <v>0</v>
      </c>
      <c r="AQ43" s="45">
        <f t="shared" si="319"/>
        <v>0</v>
      </c>
      <c r="AS43" s="117">
        <f>+IFERROR(VLOOKUP(B43,'INF SUCURSALES'!$R:$U,3,FALSE),0)</f>
        <v>0</v>
      </c>
      <c r="AT43" s="117">
        <f>+IFERROR(VLOOKUP(B43,'INF SUCURSALES'!$W:$Z,3,FALSE),0)</f>
        <v>0</v>
      </c>
      <c r="AU43" s="117">
        <f>+IFERROR(VLOOKUP(B43,'INF SUCURSALES'!$AB:$AE,3,FALSE),0)</f>
        <v>0</v>
      </c>
      <c r="AV43" s="123">
        <f t="shared" si="320"/>
        <v>0</v>
      </c>
      <c r="AW43" s="45" t="str">
        <f t="shared" si="321"/>
        <v>N.A</v>
      </c>
      <c r="AX43" s="121">
        <f t="shared" si="322"/>
        <v>0</v>
      </c>
      <c r="AY43" s="45" t="str">
        <f t="shared" si="323"/>
        <v>N.A</v>
      </c>
      <c r="AZ43" s="118">
        <f>+IFERROR(VLOOKUP($B43,PPTO!$G:$J,3,FALSE),0)</f>
        <v>0</v>
      </c>
      <c r="BA43" s="45">
        <f t="shared" si="324"/>
        <v>0</v>
      </c>
      <c r="BC43" s="48">
        <f>+IFERROR(VLOOKUP(B43,'INF SUCURSALES'!$R:$U,4,FALSE),0)</f>
        <v>0</v>
      </c>
      <c r="BD43" s="48">
        <f>+IFERROR(VLOOKUP(B43,'INF SUCURSALES'!$W:$Z,4,FALSE),0)</f>
        <v>0</v>
      </c>
      <c r="BE43" s="48">
        <f>+IFERROR(VLOOKUP(B43,'INF SUCURSALES'!$AB:$AE,4,FALSE),0)</f>
        <v>0</v>
      </c>
      <c r="BF43" s="136">
        <f t="shared" si="325"/>
        <v>0</v>
      </c>
      <c r="BG43" s="45" t="str">
        <f t="shared" si="326"/>
        <v>N.A</v>
      </c>
      <c r="BH43" s="136">
        <f t="shared" si="327"/>
        <v>0</v>
      </c>
      <c r="BI43" s="45" t="str">
        <f t="shared" si="328"/>
        <v>N.A</v>
      </c>
      <c r="BJ43" s="114">
        <f>+IFERROR(VLOOKUP($B43,PPTO!$G:$J,4,FALSE),0)</f>
        <v>0</v>
      </c>
      <c r="BK43" s="45">
        <f t="shared" si="329"/>
        <v>0</v>
      </c>
      <c r="BM43" s="117">
        <f>+IFERROR(VLOOKUP($B43,'INF SUCURSALES'!$AH:$AK,3,FALSE),0)</f>
        <v>0</v>
      </c>
      <c r="BN43" s="117">
        <f>+IFERROR(VLOOKUP($B43,'INF SUCURSALES'!$AM:$AP,3,FALSE),0)</f>
        <v>37939100</v>
      </c>
      <c r="BO43" s="117">
        <f>+IFERROR(VLOOKUP($B43,'INF SUCURSALES'!$AR:$AU,3,FALSE),0)</f>
        <v>3256200</v>
      </c>
      <c r="BP43" s="123">
        <f t="shared" si="330"/>
        <v>3256200</v>
      </c>
      <c r="BQ43" s="45" t="str">
        <f t="shared" si="331"/>
        <v>N.A</v>
      </c>
      <c r="BR43" s="121">
        <f t="shared" si="332"/>
        <v>-34682900</v>
      </c>
      <c r="BS43" s="45">
        <f t="shared" si="333"/>
        <v>-0.91417297721875324</v>
      </c>
      <c r="BT43" s="118">
        <f>+IFERROR(VLOOKUP($B43,PPTO!$L:$O,3,FALSE),0)</f>
        <v>0</v>
      </c>
      <c r="BU43" s="45">
        <f t="shared" si="334"/>
        <v>0</v>
      </c>
      <c r="BW43" s="48">
        <f>+IFERROR(VLOOKUP($B43,'INF SUCURSALES'!$AH:$AK,4,FALSE),0)</f>
        <v>0</v>
      </c>
      <c r="BX43" s="48">
        <f>+IFERROR(VLOOKUP($B43,'INF SUCURSALES'!$AM:$AP,4,FALSE),0)</f>
        <v>79</v>
      </c>
      <c r="BY43" s="48">
        <f>+IFERROR(VLOOKUP($B43,'INF SUCURSALES'!$AR:$AU,4,FALSE),0)</f>
        <v>7</v>
      </c>
      <c r="BZ43" s="136">
        <f t="shared" si="197"/>
        <v>7</v>
      </c>
      <c r="CA43" s="45" t="str">
        <f t="shared" si="198"/>
        <v>N.A</v>
      </c>
      <c r="CB43" s="136">
        <f t="shared" si="199"/>
        <v>-72</v>
      </c>
      <c r="CC43" s="45">
        <f t="shared" si="200"/>
        <v>-0.91139240506329111</v>
      </c>
      <c r="CD43" s="114">
        <f>+IFERROR(VLOOKUP($B43,PPTO!$L:$O,4,FALSE),0)</f>
        <v>0</v>
      </c>
      <c r="CE43" s="45">
        <f t="shared" si="201"/>
        <v>0</v>
      </c>
      <c r="CG43" s="117">
        <f>+IFERROR(VLOOKUP($B43,'INF SUCURSALES'!$AW:$AZ,3,FALSE),0)</f>
        <v>0</v>
      </c>
      <c r="CH43" s="117">
        <f>+IFERROR(VLOOKUP($B43,'INF SUCURSALES'!$BB:$BE,3,FALSE),0)</f>
        <v>158400</v>
      </c>
      <c r="CI43" s="117">
        <f>+IFERROR(VLOOKUP($B43,'INF SUCURSALES'!$BG:$BJ,3,FALSE),0)</f>
        <v>33000</v>
      </c>
      <c r="CJ43" s="123">
        <f t="shared" si="202"/>
        <v>33000</v>
      </c>
      <c r="CK43" s="45" t="str">
        <f t="shared" si="203"/>
        <v>N.A</v>
      </c>
      <c r="CL43" s="121">
        <f t="shared" si="204"/>
        <v>-125400</v>
      </c>
      <c r="CM43" s="45">
        <f t="shared" si="205"/>
        <v>-0.79166666666666663</v>
      </c>
      <c r="CN43" s="118">
        <f>+IFERROR(VLOOKUP($B43,PPTO!$Q:$T,3,FALSE),0)</f>
        <v>0</v>
      </c>
      <c r="CO43" s="45">
        <f t="shared" si="206"/>
        <v>0</v>
      </c>
      <c r="CQ43" s="48">
        <f>+IFERROR(VLOOKUP($B43,'INF SUCURSALES'!$AW:$AZ,4,FALSE),0)</f>
        <v>0</v>
      </c>
      <c r="CR43" s="48">
        <f>+IFERROR(VLOOKUP($B43,'INF SUCURSALES'!$BB:$BE,4,FALSE),0)</f>
        <v>24</v>
      </c>
      <c r="CS43" s="48">
        <f>+IFERROR(VLOOKUP($B43,'INF SUCURSALES'!$BG:$BJ,4,FALSE),0)</f>
        <v>5</v>
      </c>
      <c r="CT43" s="136">
        <f t="shared" si="207"/>
        <v>5</v>
      </c>
      <c r="CU43" s="45" t="str">
        <f t="shared" si="208"/>
        <v>N.A</v>
      </c>
      <c r="CV43" s="136">
        <f t="shared" si="209"/>
        <v>-19</v>
      </c>
      <c r="CW43" s="45">
        <f t="shared" si="210"/>
        <v>-0.79166666666666663</v>
      </c>
      <c r="CX43" s="114">
        <f>+IFERROR(VLOOKUP($B43,PPTO!$Q:$T,4,FALSE),0)</f>
        <v>0</v>
      </c>
      <c r="CY43" s="45">
        <f t="shared" si="211"/>
        <v>0</v>
      </c>
      <c r="DA43" s="117">
        <f>+IFERROR(VLOOKUP($B43,'INF SUCURSALES'!$BM:$BP,3,FALSE),0)</f>
        <v>0</v>
      </c>
      <c r="DB43" s="117">
        <f>+IFERROR(VLOOKUP($B43,'INF SUCURSALES'!$BR:$BU,3,FALSE),0)</f>
        <v>0</v>
      </c>
      <c r="DC43" s="117">
        <f>+IFERROR(VLOOKUP($B43,'INF SUCURSALES'!$BW:$BZ,3,FALSE),0)</f>
        <v>0</v>
      </c>
      <c r="DD43" s="123">
        <f t="shared" si="335"/>
        <v>0</v>
      </c>
      <c r="DE43" s="45" t="str">
        <f t="shared" si="336"/>
        <v>N.A</v>
      </c>
      <c r="DF43" s="121">
        <f t="shared" si="337"/>
        <v>0</v>
      </c>
      <c r="DG43" s="45" t="str">
        <f t="shared" si="338"/>
        <v>N.A</v>
      </c>
      <c r="DH43" s="118">
        <f>+IFERROR(VLOOKUP($B43,PPTO!$V:$Y,3,FALSE),0)</f>
        <v>0</v>
      </c>
      <c r="DI43" s="45">
        <f t="shared" si="339"/>
        <v>0</v>
      </c>
      <c r="DJ43" s="47"/>
      <c r="DK43" s="48">
        <f>+IFERROR(VLOOKUP($B43,'INF SUCURSALES'!$BM:$BP,4,FALSE),0)</f>
        <v>0</v>
      </c>
      <c r="DL43" s="48">
        <f>+IFERROR(VLOOKUP($B43,'INF SUCURSALES'!$BR:$BU,4,FALSE),0)</f>
        <v>0</v>
      </c>
      <c r="DM43" s="48">
        <f>+IFERROR(VLOOKUP($B43,'INF SUCURSALES'!$BW:$BZ,4,FALSE),0)</f>
        <v>0</v>
      </c>
      <c r="DN43" s="136">
        <f t="shared" si="340"/>
        <v>0</v>
      </c>
      <c r="DO43" s="45" t="str">
        <f t="shared" si="341"/>
        <v>N.A</v>
      </c>
      <c r="DP43" s="136">
        <f t="shared" si="342"/>
        <v>0</v>
      </c>
      <c r="DQ43" s="45" t="str">
        <f t="shared" si="343"/>
        <v>N.A</v>
      </c>
      <c r="DR43" s="114">
        <f>+IFERROR(VLOOKUP($B43,PPTO!$V:$Y,4,FALSE),0)</f>
        <v>0</v>
      </c>
      <c r="DS43" s="45">
        <f t="shared" si="344"/>
        <v>0</v>
      </c>
      <c r="DU43" s="117">
        <f>+IFERROR(VLOOKUP($B43,'INF SUCURSALES'!$CC:$CF,3,FALSE),0)</f>
        <v>0</v>
      </c>
      <c r="DV43" s="117">
        <f>+IFERROR(VLOOKUP($B43,'INF SUCURSALES'!$CH:$CK,3,FALSE),0)</f>
        <v>0</v>
      </c>
      <c r="DW43" s="117">
        <f>+IFERROR(VLOOKUP($B43,'INF SUCURSALES'!$CM:$CP,3,FALSE),0)</f>
        <v>0</v>
      </c>
      <c r="DX43" s="123">
        <f t="shared" si="345"/>
        <v>0</v>
      </c>
      <c r="DY43" s="45" t="str">
        <f t="shared" si="346"/>
        <v>N.A</v>
      </c>
      <c r="DZ43" s="121">
        <f t="shared" si="347"/>
        <v>0</v>
      </c>
      <c r="EA43" s="45" t="str">
        <f t="shared" si="348"/>
        <v>N.A</v>
      </c>
      <c r="EB43" s="118">
        <f>+IFERROR(VLOOKUP($B43,PPTO!$AA:$AD,3,FALSE),0)</f>
        <v>0</v>
      </c>
      <c r="EC43" s="45">
        <f t="shared" si="349"/>
        <v>0</v>
      </c>
      <c r="ED43" s="47"/>
      <c r="EE43" s="48">
        <f>+IFERROR(VLOOKUP($B43,'INF SUCURSALES'!$CC:$CF,4,FALSE),0)</f>
        <v>0</v>
      </c>
      <c r="EF43" s="48">
        <f>+IFERROR(VLOOKUP($B43,'INF SUCURSALES'!$CH:$CK,4,FALSE),0)</f>
        <v>0</v>
      </c>
      <c r="EG43" s="48">
        <f>+IFERROR(VLOOKUP($B43,'INF SUCURSALES'!$CM:$CP,4,FALSE),0)</f>
        <v>0</v>
      </c>
      <c r="EH43" s="136">
        <f t="shared" si="350"/>
        <v>0</v>
      </c>
      <c r="EI43" s="45" t="str">
        <f t="shared" si="351"/>
        <v>N.A</v>
      </c>
      <c r="EJ43" s="136">
        <f t="shared" si="352"/>
        <v>0</v>
      </c>
      <c r="EK43" s="45" t="str">
        <f t="shared" si="353"/>
        <v>N.A</v>
      </c>
      <c r="EL43" s="114">
        <f>+IFERROR(VLOOKUP($B43,PPTO!$AA:$AD,4,FALSE),0)</f>
        <v>0</v>
      </c>
      <c r="EM43" s="45">
        <f t="shared" si="354"/>
        <v>0</v>
      </c>
    </row>
    <row r="44" spans="2:143" x14ac:dyDescent="0.3">
      <c r="B44" s="35">
        <v>1270</v>
      </c>
      <c r="C44" s="36" t="s">
        <v>221</v>
      </c>
      <c r="E44" s="117">
        <f t="shared" si="292"/>
        <v>0</v>
      </c>
      <c r="F44" s="117">
        <f t="shared" si="293"/>
        <v>0</v>
      </c>
      <c r="G44" s="117">
        <f t="shared" si="294"/>
        <v>0</v>
      </c>
      <c r="H44" s="123">
        <f t="shared" si="295"/>
        <v>0</v>
      </c>
      <c r="I44" s="45" t="str">
        <f t="shared" si="296"/>
        <v>N.A</v>
      </c>
      <c r="J44" s="121">
        <f t="shared" si="297"/>
        <v>0</v>
      </c>
      <c r="K44" s="45" t="str">
        <f t="shared" si="298"/>
        <v>N.A</v>
      </c>
      <c r="L44" s="118">
        <f t="shared" si="299"/>
        <v>0</v>
      </c>
      <c r="M44" s="45">
        <f t="shared" si="300"/>
        <v>0</v>
      </c>
      <c r="N44" s="47"/>
      <c r="O44" s="48">
        <f t="shared" si="301"/>
        <v>0</v>
      </c>
      <c r="P44" s="48">
        <f t="shared" si="302"/>
        <v>0</v>
      </c>
      <c r="Q44" s="48">
        <f t="shared" si="303"/>
        <v>0</v>
      </c>
      <c r="R44" s="136">
        <f t="shared" si="304"/>
        <v>0</v>
      </c>
      <c r="S44" s="45" t="str">
        <f t="shared" si="305"/>
        <v>N.A</v>
      </c>
      <c r="T44" s="136">
        <f t="shared" si="306"/>
        <v>0</v>
      </c>
      <c r="U44" s="45" t="str">
        <f t="shared" si="307"/>
        <v>N.A</v>
      </c>
      <c r="V44" s="114">
        <f t="shared" si="308"/>
        <v>0</v>
      </c>
      <c r="W44" s="45">
        <f t="shared" si="309"/>
        <v>0</v>
      </c>
      <c r="Y44" s="117">
        <f>+IFERROR(VLOOKUP(B44,'INF SUCURSALES'!$B:$E,3,FALSE),0)</f>
        <v>0</v>
      </c>
      <c r="Z44" s="117">
        <f>+IFERROR(VLOOKUP(B44,'INF SUCURSALES'!$G:$J,3,FALSE),0)</f>
        <v>0</v>
      </c>
      <c r="AA44" s="117">
        <f>+IFERROR(VLOOKUP(B44,'INF SUCURSALES'!$L:$O,3,FALSE),0)</f>
        <v>0</v>
      </c>
      <c r="AB44" s="123">
        <f t="shared" si="310"/>
        <v>0</v>
      </c>
      <c r="AC44" s="45" t="str">
        <f t="shared" si="311"/>
        <v>N.A</v>
      </c>
      <c r="AD44" s="121">
        <f t="shared" si="312"/>
        <v>0</v>
      </c>
      <c r="AE44" s="45" t="str">
        <f t="shared" si="313"/>
        <v>N.A</v>
      </c>
      <c r="AF44" s="118">
        <f>+IFERROR(VLOOKUP($B44,PPTO!$B:$E,3,FALSE),0)</f>
        <v>0</v>
      </c>
      <c r="AG44" s="45">
        <f t="shared" si="314"/>
        <v>0</v>
      </c>
      <c r="AI44" s="48">
        <f>+IFERROR(VLOOKUP(B44,'INF SUCURSALES'!$B:$E,4,FALSE),0)</f>
        <v>0</v>
      </c>
      <c r="AJ44" s="48">
        <f>+IFERROR(VLOOKUP(B44,'INF SUCURSALES'!$G:$J,4,FALSE),0)</f>
        <v>0</v>
      </c>
      <c r="AK44" s="48">
        <f>+IFERROR(VLOOKUP(B44,'INF SUCURSALES'!$L:$O,4,FALSE),0)</f>
        <v>0</v>
      </c>
      <c r="AL44" s="136">
        <f t="shared" si="315"/>
        <v>0</v>
      </c>
      <c r="AM44" s="45" t="str">
        <f t="shared" si="316"/>
        <v>N.A</v>
      </c>
      <c r="AN44" s="136">
        <f t="shared" si="317"/>
        <v>0</v>
      </c>
      <c r="AO44" s="45" t="str">
        <f t="shared" si="318"/>
        <v>N.A</v>
      </c>
      <c r="AP44" s="114">
        <f>+IFERROR(VLOOKUP($B44,PPTO!$B:$E,4,FALSE),0)</f>
        <v>0</v>
      </c>
      <c r="AQ44" s="45">
        <f t="shared" si="319"/>
        <v>0</v>
      </c>
      <c r="AS44" s="117">
        <f>+IFERROR(VLOOKUP(B44,'INF SUCURSALES'!$R:$U,3,FALSE),0)</f>
        <v>0</v>
      </c>
      <c r="AT44" s="117">
        <f>+IFERROR(VLOOKUP(B44,'INF SUCURSALES'!$W:$Z,3,FALSE),0)</f>
        <v>0</v>
      </c>
      <c r="AU44" s="117">
        <f>+IFERROR(VLOOKUP(B44,'INF SUCURSALES'!$AB:$AE,3,FALSE),0)</f>
        <v>0</v>
      </c>
      <c r="AV44" s="123">
        <f t="shared" si="320"/>
        <v>0</v>
      </c>
      <c r="AW44" s="45" t="str">
        <f t="shared" si="321"/>
        <v>N.A</v>
      </c>
      <c r="AX44" s="121">
        <f t="shared" si="322"/>
        <v>0</v>
      </c>
      <c r="AY44" s="45" t="str">
        <f t="shared" si="323"/>
        <v>N.A</v>
      </c>
      <c r="AZ44" s="118">
        <f>+IFERROR(VLOOKUP($B44,PPTO!$G:$J,3,FALSE),0)</f>
        <v>0</v>
      </c>
      <c r="BA44" s="45">
        <f t="shared" si="324"/>
        <v>0</v>
      </c>
      <c r="BC44" s="48">
        <f>+IFERROR(VLOOKUP(B44,'INF SUCURSALES'!$R:$U,4,FALSE),0)</f>
        <v>0</v>
      </c>
      <c r="BD44" s="48">
        <f>+IFERROR(VLOOKUP(B44,'INF SUCURSALES'!$W:$Z,4,FALSE),0)</f>
        <v>0</v>
      </c>
      <c r="BE44" s="48">
        <f>+IFERROR(VLOOKUP(B44,'INF SUCURSALES'!$AB:$AE,4,FALSE),0)</f>
        <v>0</v>
      </c>
      <c r="BF44" s="136">
        <f t="shared" si="325"/>
        <v>0</v>
      </c>
      <c r="BG44" s="45" t="str">
        <f t="shared" si="326"/>
        <v>N.A</v>
      </c>
      <c r="BH44" s="136">
        <f t="shared" si="327"/>
        <v>0</v>
      </c>
      <c r="BI44" s="45" t="str">
        <f t="shared" si="328"/>
        <v>N.A</v>
      </c>
      <c r="BJ44" s="114">
        <f>+IFERROR(VLOOKUP($B44,PPTO!$G:$J,4,FALSE),0)</f>
        <v>0</v>
      </c>
      <c r="BK44" s="45">
        <f t="shared" si="329"/>
        <v>0</v>
      </c>
      <c r="BM44" s="117">
        <f>+IFERROR(VLOOKUP($B44,'INF SUCURSALES'!$AH:$AK,3,FALSE),0)</f>
        <v>0</v>
      </c>
      <c r="BN44" s="117">
        <f>+IFERROR(VLOOKUP($B44,'INF SUCURSALES'!$AM:$AP,3,FALSE),0)</f>
        <v>0</v>
      </c>
      <c r="BO44" s="117">
        <f>+IFERROR(VLOOKUP($B44,'INF SUCURSALES'!$AR:$AU,3,FALSE),0)</f>
        <v>0</v>
      </c>
      <c r="BP44" s="123">
        <f t="shared" si="330"/>
        <v>0</v>
      </c>
      <c r="BQ44" s="45" t="str">
        <f t="shared" si="331"/>
        <v>N.A</v>
      </c>
      <c r="BR44" s="121">
        <f t="shared" si="332"/>
        <v>0</v>
      </c>
      <c r="BS44" s="45" t="str">
        <f t="shared" si="333"/>
        <v>N.A</v>
      </c>
      <c r="BT44" s="118">
        <f>+IFERROR(VLOOKUP($B44,PPTO!$L:$O,3,FALSE),0)</f>
        <v>0</v>
      </c>
      <c r="BU44" s="45">
        <f t="shared" si="334"/>
        <v>0</v>
      </c>
      <c r="BW44" s="48">
        <f>+IFERROR(VLOOKUP($B44,'INF SUCURSALES'!$AH:$AK,4,FALSE),0)</f>
        <v>0</v>
      </c>
      <c r="BX44" s="48">
        <f>+IFERROR(VLOOKUP($B44,'INF SUCURSALES'!$AM:$AP,4,FALSE),0)</f>
        <v>0</v>
      </c>
      <c r="BY44" s="48">
        <f>+IFERROR(VLOOKUP($B44,'INF SUCURSALES'!$AR:$AU,4,FALSE),0)</f>
        <v>0</v>
      </c>
      <c r="BZ44" s="136">
        <f t="shared" si="197"/>
        <v>0</v>
      </c>
      <c r="CA44" s="45" t="str">
        <f t="shared" si="198"/>
        <v>N.A</v>
      </c>
      <c r="CB44" s="136">
        <f t="shared" si="199"/>
        <v>0</v>
      </c>
      <c r="CC44" s="45" t="str">
        <f t="shared" si="200"/>
        <v>N.A</v>
      </c>
      <c r="CD44" s="114">
        <f>+IFERROR(VLOOKUP($B44,PPTO!$L:$O,4,FALSE),0)</f>
        <v>0</v>
      </c>
      <c r="CE44" s="45">
        <f t="shared" si="201"/>
        <v>0</v>
      </c>
      <c r="CG44" s="117">
        <f>+IFERROR(VLOOKUP($B44,'INF SUCURSALES'!$AW:$AZ,3,FALSE),0)</f>
        <v>0</v>
      </c>
      <c r="CH44" s="117">
        <f>+IFERROR(VLOOKUP($B44,'INF SUCURSALES'!$BB:$BE,3,FALSE),0)</f>
        <v>0</v>
      </c>
      <c r="CI44" s="117">
        <f>+IFERROR(VLOOKUP($B44,'INF SUCURSALES'!$BG:$BJ,3,FALSE),0)</f>
        <v>0</v>
      </c>
      <c r="CJ44" s="123">
        <f t="shared" si="202"/>
        <v>0</v>
      </c>
      <c r="CK44" s="45" t="str">
        <f t="shared" si="203"/>
        <v>N.A</v>
      </c>
      <c r="CL44" s="121">
        <f t="shared" si="204"/>
        <v>0</v>
      </c>
      <c r="CM44" s="45" t="str">
        <f t="shared" si="205"/>
        <v>N.A</v>
      </c>
      <c r="CN44" s="118">
        <f>+IFERROR(VLOOKUP($B44,PPTO!$Q:$T,3,FALSE),0)</f>
        <v>0</v>
      </c>
      <c r="CO44" s="45">
        <f t="shared" si="206"/>
        <v>0</v>
      </c>
      <c r="CQ44" s="48">
        <f>+IFERROR(VLOOKUP($B44,'INF SUCURSALES'!$AW:$AZ,4,FALSE),0)</f>
        <v>0</v>
      </c>
      <c r="CR44" s="48">
        <f>+IFERROR(VLOOKUP($B44,'INF SUCURSALES'!$BB:$BE,4,FALSE),0)</f>
        <v>0</v>
      </c>
      <c r="CS44" s="48">
        <f>+IFERROR(VLOOKUP($B44,'INF SUCURSALES'!$BG:$BJ,4,FALSE),0)</f>
        <v>0</v>
      </c>
      <c r="CT44" s="136">
        <f t="shared" si="207"/>
        <v>0</v>
      </c>
      <c r="CU44" s="45" t="str">
        <f t="shared" si="208"/>
        <v>N.A</v>
      </c>
      <c r="CV44" s="136">
        <f t="shared" si="209"/>
        <v>0</v>
      </c>
      <c r="CW44" s="45" t="str">
        <f t="shared" si="210"/>
        <v>N.A</v>
      </c>
      <c r="CX44" s="114">
        <f>+IFERROR(VLOOKUP($B44,PPTO!$Q:$T,4,FALSE),0)</f>
        <v>0</v>
      </c>
      <c r="CY44" s="45">
        <f t="shared" si="211"/>
        <v>0</v>
      </c>
      <c r="DA44" s="117">
        <f>+IFERROR(VLOOKUP($B44,'INF SUCURSALES'!$BM:$BP,3,FALSE),0)</f>
        <v>0</v>
      </c>
      <c r="DB44" s="117">
        <f>+IFERROR(VLOOKUP($B44,'INF SUCURSALES'!$BR:$BU,3,FALSE),0)</f>
        <v>0</v>
      </c>
      <c r="DC44" s="117">
        <f>+IFERROR(VLOOKUP($B44,'INF SUCURSALES'!$BW:$BZ,3,FALSE),0)</f>
        <v>0</v>
      </c>
      <c r="DD44" s="123">
        <f t="shared" si="335"/>
        <v>0</v>
      </c>
      <c r="DE44" s="45" t="str">
        <f t="shared" si="336"/>
        <v>N.A</v>
      </c>
      <c r="DF44" s="121">
        <f t="shared" si="337"/>
        <v>0</v>
      </c>
      <c r="DG44" s="45" t="str">
        <f t="shared" si="338"/>
        <v>N.A</v>
      </c>
      <c r="DH44" s="118">
        <f>+IFERROR(VLOOKUP($B44,PPTO!$V:$Y,3,FALSE),0)</f>
        <v>0</v>
      </c>
      <c r="DI44" s="45">
        <f t="shared" si="339"/>
        <v>0</v>
      </c>
      <c r="DJ44" s="47"/>
      <c r="DK44" s="48">
        <f>+IFERROR(VLOOKUP($B44,'INF SUCURSALES'!$BM:$BP,4,FALSE),0)</f>
        <v>0</v>
      </c>
      <c r="DL44" s="48">
        <f>+IFERROR(VLOOKUP($B44,'INF SUCURSALES'!$BR:$BU,4,FALSE),0)</f>
        <v>0</v>
      </c>
      <c r="DM44" s="48">
        <f>+IFERROR(VLOOKUP($B44,'INF SUCURSALES'!$BW:$BZ,4,FALSE),0)</f>
        <v>0</v>
      </c>
      <c r="DN44" s="136">
        <f t="shared" si="340"/>
        <v>0</v>
      </c>
      <c r="DO44" s="45" t="str">
        <f t="shared" si="341"/>
        <v>N.A</v>
      </c>
      <c r="DP44" s="136">
        <f t="shared" si="342"/>
        <v>0</v>
      </c>
      <c r="DQ44" s="45" t="str">
        <f t="shared" si="343"/>
        <v>N.A</v>
      </c>
      <c r="DR44" s="114">
        <f>+IFERROR(VLOOKUP($B44,PPTO!$V:$Y,4,FALSE),0)</f>
        <v>0</v>
      </c>
      <c r="DS44" s="45">
        <f t="shared" si="344"/>
        <v>0</v>
      </c>
      <c r="DU44" s="117">
        <f>+IFERROR(VLOOKUP($B44,'INF SUCURSALES'!$CC:$CF,3,FALSE),0)</f>
        <v>0</v>
      </c>
      <c r="DV44" s="117">
        <f>+IFERROR(VLOOKUP($B44,'INF SUCURSALES'!$CH:$CK,3,FALSE),0)</f>
        <v>0</v>
      </c>
      <c r="DW44" s="117">
        <f>+IFERROR(VLOOKUP($B44,'INF SUCURSALES'!$CM:$CP,3,FALSE),0)</f>
        <v>0</v>
      </c>
      <c r="DX44" s="123">
        <f t="shared" si="345"/>
        <v>0</v>
      </c>
      <c r="DY44" s="45" t="str">
        <f t="shared" si="346"/>
        <v>N.A</v>
      </c>
      <c r="DZ44" s="121">
        <f t="shared" si="347"/>
        <v>0</v>
      </c>
      <c r="EA44" s="45" t="str">
        <f t="shared" si="348"/>
        <v>N.A</v>
      </c>
      <c r="EB44" s="118">
        <f>+IFERROR(VLOOKUP($B44,PPTO!$AA:$AD,3,FALSE),0)</f>
        <v>0</v>
      </c>
      <c r="EC44" s="45">
        <f t="shared" si="349"/>
        <v>0</v>
      </c>
      <c r="ED44" s="47"/>
      <c r="EE44" s="48">
        <f>+IFERROR(VLOOKUP($B44,'INF SUCURSALES'!$CC:$CF,4,FALSE),0)</f>
        <v>0</v>
      </c>
      <c r="EF44" s="48">
        <f>+IFERROR(VLOOKUP($B44,'INF SUCURSALES'!$CH:$CK,4,FALSE),0)</f>
        <v>0</v>
      </c>
      <c r="EG44" s="48">
        <f>+IFERROR(VLOOKUP($B44,'INF SUCURSALES'!$CM:$CP,4,FALSE),0)</f>
        <v>0</v>
      </c>
      <c r="EH44" s="136">
        <f t="shared" si="350"/>
        <v>0</v>
      </c>
      <c r="EI44" s="45" t="str">
        <f t="shared" si="351"/>
        <v>N.A</v>
      </c>
      <c r="EJ44" s="136">
        <f t="shared" si="352"/>
        <v>0</v>
      </c>
      <c r="EK44" s="45" t="str">
        <f t="shared" si="353"/>
        <v>N.A</v>
      </c>
      <c r="EL44" s="114">
        <f>+IFERROR(VLOOKUP($B44,PPTO!$AA:$AD,4,FALSE),0)</f>
        <v>0</v>
      </c>
      <c r="EM44" s="45">
        <f t="shared" si="354"/>
        <v>0</v>
      </c>
    </row>
    <row r="45" spans="2:143" x14ac:dyDescent="0.3">
      <c r="C45" s="41"/>
      <c r="E45" s="87"/>
      <c r="F45" s="87"/>
      <c r="G45" s="87"/>
      <c r="H45" s="87"/>
      <c r="I45" s="46"/>
      <c r="J45" s="87"/>
      <c r="K45" s="46"/>
      <c r="L45" s="87"/>
      <c r="M45" s="46"/>
      <c r="N45" s="47"/>
      <c r="O45" s="47"/>
      <c r="P45" s="47"/>
      <c r="Q45" s="47"/>
      <c r="R45" s="47"/>
      <c r="S45" s="46"/>
      <c r="T45" s="47"/>
      <c r="U45" s="46"/>
      <c r="V45" s="116"/>
      <c r="W45" s="46"/>
      <c r="AP45" s="116"/>
      <c r="BJ45" s="116"/>
      <c r="CD45" s="116"/>
      <c r="CX45" s="116"/>
      <c r="DA45" s="87"/>
      <c r="DB45" s="87"/>
      <c r="DC45" s="87"/>
      <c r="DD45" s="87"/>
      <c r="DE45" s="46"/>
      <c r="DF45" s="87"/>
      <c r="DG45" s="46"/>
      <c r="DH45" s="87"/>
      <c r="DI45" s="46"/>
      <c r="DJ45" s="47"/>
      <c r="DK45" s="47"/>
      <c r="DL45" s="47"/>
      <c r="DM45" s="47"/>
      <c r="DN45" s="47"/>
      <c r="DO45" s="46"/>
      <c r="DP45" s="47"/>
      <c r="DQ45" s="46"/>
      <c r="DR45" s="116"/>
      <c r="DS45" s="46"/>
      <c r="DU45" s="87"/>
      <c r="DV45" s="87"/>
      <c r="DW45" s="87"/>
      <c r="DX45" s="87"/>
      <c r="DY45" s="46"/>
      <c r="DZ45" s="87"/>
      <c r="EA45" s="46"/>
      <c r="EB45" s="87"/>
      <c r="EC45" s="46"/>
      <c r="ED45" s="47"/>
      <c r="EE45" s="47"/>
      <c r="EF45" s="47"/>
      <c r="EG45" s="47"/>
      <c r="EH45" s="47"/>
      <c r="EI45" s="46"/>
      <c r="EJ45" s="47"/>
      <c r="EK45" s="46"/>
      <c r="EL45" s="116"/>
      <c r="EM45" s="46"/>
    </row>
    <row r="46" spans="2:143" x14ac:dyDescent="0.2">
      <c r="B46" s="160" t="s">
        <v>158</v>
      </c>
      <c r="C46" s="160"/>
      <c r="E46" s="127">
        <f>SUM(E31:E44)</f>
        <v>24961844</v>
      </c>
      <c r="F46" s="127">
        <f t="shared" ref="F46:G46" si="355">SUM(F31:F44)</f>
        <v>74504316</v>
      </c>
      <c r="G46" s="127">
        <f t="shared" si="355"/>
        <v>6549712</v>
      </c>
      <c r="H46" s="128">
        <f>+G46-E46</f>
        <v>-18412132</v>
      </c>
      <c r="I46" s="129">
        <f>IFERROR((G46-E46)/E46,"N.A")</f>
        <v>-0.73761105149122796</v>
      </c>
      <c r="J46" s="128">
        <f>+G46-F46</f>
        <v>-67954604</v>
      </c>
      <c r="K46" s="129">
        <f>IFERROR((G46-F46)/F46,"N.A")</f>
        <v>-0.91208949559378549</v>
      </c>
      <c r="L46" s="127">
        <f t="shared" ref="L46" si="356">SUM(L31:L44)</f>
        <v>62604192.773902111</v>
      </c>
      <c r="M46" s="129">
        <f>+IFERROR(G46/L46,0)</f>
        <v>0.10462097999817013</v>
      </c>
      <c r="N46" s="47"/>
      <c r="O46" s="141">
        <f>SUM(O31:O44)</f>
        <v>218</v>
      </c>
      <c r="P46" s="141">
        <f t="shared" ref="P46:Q46" si="357">SUM(P31:P44)</f>
        <v>354</v>
      </c>
      <c r="Q46" s="141">
        <f t="shared" si="357"/>
        <v>39</v>
      </c>
      <c r="R46" s="142">
        <f t="shared" ref="R46" si="358">+Q46-O46</f>
        <v>-179</v>
      </c>
      <c r="S46" s="129">
        <f t="shared" ref="S46" si="359">IFERROR((Q46-O46)/O46,"N.A")</f>
        <v>-0.82110091743119262</v>
      </c>
      <c r="T46" s="142">
        <f t="shared" ref="T46" si="360">+Q46-P46</f>
        <v>-315</v>
      </c>
      <c r="U46" s="129">
        <f t="shared" ref="U46" si="361">IFERROR((Q46-P46)/P46,"N.A")</f>
        <v>-0.88983050847457623</v>
      </c>
      <c r="V46" s="143">
        <f t="shared" ref="V46" si="362">SUM(V31:V44)</f>
        <v>405.90988372093022</v>
      </c>
      <c r="W46" s="129">
        <f t="shared" ref="W46" si="363">+IFERROR(Q46/V46,0)</f>
        <v>9.6080439437668752E-2</v>
      </c>
      <c r="Y46" s="127">
        <f>SUM(Y31:Y44)</f>
        <v>24750638</v>
      </c>
      <c r="Z46" s="127">
        <f t="shared" ref="Z46:AA46" si="364">SUM(Z31:Z44)</f>
        <v>17627260</v>
      </c>
      <c r="AA46" s="127">
        <f t="shared" si="364"/>
        <v>1752248</v>
      </c>
      <c r="AB46" s="128">
        <f>+AA46-Y46</f>
        <v>-22998390</v>
      </c>
      <c r="AC46" s="129">
        <f>IFERROR((AA46-Y46)/Y46,"N.A")</f>
        <v>-0.92920392597556478</v>
      </c>
      <c r="AD46" s="128">
        <f>+AA46-Z46</f>
        <v>-15875012</v>
      </c>
      <c r="AE46" s="129">
        <f>IFERROR((AA46-Z46)/Z46,"N.A")</f>
        <v>-0.90059442023320702</v>
      </c>
      <c r="AF46" s="127">
        <f t="shared" ref="AF46" si="365">SUM(AF31:AF44)</f>
        <v>21962244.68420111</v>
      </c>
      <c r="AG46" s="129">
        <f>+IFERROR(AA46/AF46,0)</f>
        <v>7.978455869133029E-2</v>
      </c>
      <c r="AI46" s="141">
        <f>SUM(AI31:AI44)</f>
        <v>217</v>
      </c>
      <c r="AJ46" s="141">
        <f t="shared" ref="AJ46:AK46" si="366">SUM(AJ31:AJ44)</f>
        <v>181</v>
      </c>
      <c r="AK46" s="141">
        <f t="shared" si="366"/>
        <v>19</v>
      </c>
      <c r="AL46" s="142">
        <f t="shared" ref="AL46" si="367">+AK46-AI46</f>
        <v>-198</v>
      </c>
      <c r="AM46" s="129">
        <f t="shared" ref="AM46" si="368">IFERROR((AK46-AI46)/AI46,"N.A")</f>
        <v>-0.9124423963133641</v>
      </c>
      <c r="AN46" s="142">
        <f t="shared" ref="AN46" si="369">+AK46-AJ46</f>
        <v>-162</v>
      </c>
      <c r="AO46" s="129">
        <f t="shared" ref="AO46" si="370">IFERROR((AK46-AJ46)/AJ46,"N.A")</f>
        <v>-0.89502762430939231</v>
      </c>
      <c r="AP46" s="143">
        <f t="shared" ref="AP46" si="371">SUM(AP31:AP44)</f>
        <v>170</v>
      </c>
      <c r="AQ46" s="129">
        <f t="shared" ref="AQ46" si="372">+IFERROR(AK46/AP46,0)</f>
        <v>0.11176470588235295</v>
      </c>
      <c r="AS46" s="127">
        <f>SUM(AS31:AS44)</f>
        <v>211206</v>
      </c>
      <c r="AT46" s="127">
        <f t="shared" ref="AT46:AU46" si="373">SUM(AT31:AT44)</f>
        <v>211206</v>
      </c>
      <c r="AU46" s="127">
        <f t="shared" si="373"/>
        <v>0</v>
      </c>
      <c r="AV46" s="128">
        <f t="shared" ref="AV46" si="374">+AU46-AS46</f>
        <v>-211206</v>
      </c>
      <c r="AW46" s="129">
        <f t="shared" ref="AW46" si="375">IFERROR((AU46-AS46)/AS46,"N.A")</f>
        <v>-1</v>
      </c>
      <c r="AX46" s="128">
        <f t="shared" ref="AX46" si="376">+AU46-AT46</f>
        <v>-211206</v>
      </c>
      <c r="AY46" s="129">
        <f t="shared" ref="AY46" si="377">IFERROR((AU46-AT46)/AT46,"N.A")</f>
        <v>-1</v>
      </c>
      <c r="AZ46" s="127">
        <f t="shared" ref="AZ46" si="378">SUM(AZ31:AZ44)</f>
        <v>0</v>
      </c>
      <c r="BA46" s="129">
        <f t="shared" ref="BA46" si="379">+IFERROR(AU46/AZ46,0)</f>
        <v>0</v>
      </c>
      <c r="BC46" s="141">
        <f>SUM(BC31:BC44)</f>
        <v>1</v>
      </c>
      <c r="BD46" s="141">
        <f t="shared" ref="BD46:BE46" si="380">SUM(BD31:BD44)</f>
        <v>1</v>
      </c>
      <c r="BE46" s="141">
        <f t="shared" si="380"/>
        <v>0</v>
      </c>
      <c r="BF46" s="142">
        <f t="shared" ref="BF46" si="381">+BE46-BC46</f>
        <v>-1</v>
      </c>
      <c r="BG46" s="129">
        <f t="shared" ref="BG46" si="382">IFERROR((BE46-BC46)/BC46,"N.A")</f>
        <v>-1</v>
      </c>
      <c r="BH46" s="142">
        <f t="shared" ref="BH46" si="383">+BE46-BD46</f>
        <v>-1</v>
      </c>
      <c r="BI46" s="129">
        <f t="shared" ref="BI46" si="384">IFERROR((BE46-BD46)/BD46,"N.A")</f>
        <v>-1</v>
      </c>
      <c r="BJ46" s="143">
        <f t="shared" ref="BJ46" si="385">SUM(BJ31:BJ44)</f>
        <v>0</v>
      </c>
      <c r="BK46" s="129">
        <f t="shared" ref="BK46" si="386">+IFERROR(BE46/BJ46,0)</f>
        <v>0</v>
      </c>
      <c r="BM46" s="127">
        <f>SUM(BM31:BM44)</f>
        <v>0</v>
      </c>
      <c r="BN46" s="127">
        <f t="shared" ref="BN46:BO46" si="387">SUM(BN31:BN44)</f>
        <v>56289650</v>
      </c>
      <c r="BO46" s="127">
        <f t="shared" si="387"/>
        <v>4565700</v>
      </c>
      <c r="BP46" s="128">
        <f t="shared" ref="BP46" si="388">+BO46-BM46</f>
        <v>4565700</v>
      </c>
      <c r="BQ46" s="129" t="str">
        <f t="shared" ref="BQ46" si="389">IFERROR((BO46-BM46)/BM46,"N.A")</f>
        <v>N.A</v>
      </c>
      <c r="BR46" s="128">
        <f t="shared" ref="BR46" si="390">+BO46-BN46</f>
        <v>-51723950</v>
      </c>
      <c r="BS46" s="129">
        <f t="shared" ref="BS46" si="391">IFERROR((BO46-BN46)/BN46,"N.A")</f>
        <v>-0.91888917411993143</v>
      </c>
      <c r="BT46" s="127">
        <f t="shared" ref="BT46" si="392">SUM(BT31:BT44)</f>
        <v>39857142.857142851</v>
      </c>
      <c r="BU46" s="129">
        <f t="shared" ref="BU46" si="393">+IFERROR(BO46/BT46,0)</f>
        <v>0.11455161290322582</v>
      </c>
      <c r="BW46" s="141">
        <f>SUM(BW31:BW44)</f>
        <v>0</v>
      </c>
      <c r="BX46" s="141">
        <f t="shared" ref="BX46:BY46" si="394">SUM(BX31:BX44)</f>
        <v>115</v>
      </c>
      <c r="BY46" s="141">
        <f t="shared" si="394"/>
        <v>9</v>
      </c>
      <c r="BZ46" s="142">
        <f t="shared" si="197"/>
        <v>9</v>
      </c>
      <c r="CA46" s="129" t="str">
        <f t="shared" si="198"/>
        <v>N.A</v>
      </c>
      <c r="CB46" s="142">
        <f t="shared" si="199"/>
        <v>-106</v>
      </c>
      <c r="CC46" s="129">
        <f t="shared" si="200"/>
        <v>-0.92173913043478262</v>
      </c>
      <c r="CD46" s="143">
        <f t="shared" ref="CD46" si="395">SUM(CD31:CD44)</f>
        <v>117</v>
      </c>
      <c r="CE46" s="129">
        <f t="shared" si="201"/>
        <v>7.6923076923076927E-2</v>
      </c>
      <c r="CG46" s="127">
        <f>SUM(CG31:CG44)</f>
        <v>0</v>
      </c>
      <c r="CH46" s="127">
        <f t="shared" ref="CH46:CI46" si="396">SUM(CH31:CH44)</f>
        <v>376200</v>
      </c>
      <c r="CI46" s="127">
        <f t="shared" si="396"/>
        <v>59400</v>
      </c>
      <c r="CJ46" s="128">
        <f t="shared" si="202"/>
        <v>59400</v>
      </c>
      <c r="CK46" s="129" t="str">
        <f t="shared" si="203"/>
        <v>N.A</v>
      </c>
      <c r="CL46" s="128">
        <f t="shared" si="204"/>
        <v>-316800</v>
      </c>
      <c r="CM46" s="129">
        <f t="shared" si="205"/>
        <v>-0.84210526315789469</v>
      </c>
      <c r="CN46" s="127">
        <f t="shared" ref="CN46" si="397">SUM(CN31:CN44)</f>
        <v>784805.23255813948</v>
      </c>
      <c r="CO46" s="129">
        <f t="shared" si="206"/>
        <v>7.5687568756875698E-2</v>
      </c>
      <c r="CQ46" s="141">
        <f>SUM(CQ31:CQ44)</f>
        <v>0</v>
      </c>
      <c r="CR46" s="141">
        <f t="shared" ref="CR46:CS46" si="398">SUM(CR31:CR44)</f>
        <v>57</v>
      </c>
      <c r="CS46" s="141">
        <f t="shared" si="398"/>
        <v>9</v>
      </c>
      <c r="CT46" s="142">
        <f t="shared" si="207"/>
        <v>9</v>
      </c>
      <c r="CU46" s="129" t="str">
        <f t="shared" si="208"/>
        <v>N.A</v>
      </c>
      <c r="CV46" s="142">
        <f t="shared" si="209"/>
        <v>-48</v>
      </c>
      <c r="CW46" s="129">
        <f t="shared" si="210"/>
        <v>-0.84210526315789469</v>
      </c>
      <c r="CX46" s="143">
        <f t="shared" ref="CX46" si="399">SUM(CX31:CX44)</f>
        <v>118.90988372093022</v>
      </c>
      <c r="CY46" s="129">
        <f t="shared" si="211"/>
        <v>7.5687568756875698E-2</v>
      </c>
      <c r="DA46" s="127">
        <f>SUM(DA31:DA44)</f>
        <v>0</v>
      </c>
      <c r="DB46" s="127">
        <f t="shared" ref="DB46:DC46" si="400">SUM(DB31:DB44)</f>
        <v>0</v>
      </c>
      <c r="DC46" s="127">
        <f t="shared" si="400"/>
        <v>172364</v>
      </c>
      <c r="DD46" s="128">
        <f t="shared" ref="DD46" si="401">+DC46-DA46</f>
        <v>172364</v>
      </c>
      <c r="DE46" s="129" t="str">
        <f t="shared" ref="DE46" si="402">IFERROR((DC46-DA46)/DA46,"N.A")</f>
        <v>N.A</v>
      </c>
      <c r="DF46" s="128">
        <f t="shared" ref="DF46" si="403">+DC46-DB46</f>
        <v>172364</v>
      </c>
      <c r="DG46" s="129" t="str">
        <f t="shared" ref="DG46" si="404">IFERROR((DC46-DB46)/DB46,"N.A")</f>
        <v>N.A</v>
      </c>
      <c r="DH46" s="127">
        <f t="shared" ref="DH46" si="405">SUM(DH31:DH44)</f>
        <v>0</v>
      </c>
      <c r="DI46" s="129">
        <f t="shared" ref="DI46" si="406">+IFERROR(DC46/DH46,0)</f>
        <v>0</v>
      </c>
      <c r="DJ46" s="47"/>
      <c r="DK46" s="141">
        <f>SUM(DK31:DK44)</f>
        <v>0</v>
      </c>
      <c r="DL46" s="141">
        <f t="shared" ref="DL46:DM46" si="407">SUM(DL31:DL44)</f>
        <v>0</v>
      </c>
      <c r="DM46" s="141">
        <f t="shared" si="407"/>
        <v>2</v>
      </c>
      <c r="DN46" s="142">
        <f t="shared" ref="DN46" si="408">+DM46-DK46</f>
        <v>2</v>
      </c>
      <c r="DO46" s="129" t="str">
        <f t="shared" ref="DO46" si="409">IFERROR((DM46-DK46)/DK46,"N.A")</f>
        <v>N.A</v>
      </c>
      <c r="DP46" s="142">
        <f t="shared" ref="DP46" si="410">+DM46-DL46</f>
        <v>2</v>
      </c>
      <c r="DQ46" s="129" t="str">
        <f t="shared" ref="DQ46" si="411">IFERROR((DM46-DL46)/DL46,"N.A")</f>
        <v>N.A</v>
      </c>
      <c r="DR46" s="143">
        <f t="shared" ref="DR46" si="412">SUM(DR31:DR44)</f>
        <v>0</v>
      </c>
      <c r="DS46" s="129">
        <f t="shared" ref="DS46" si="413">+IFERROR(DM46/DR46,0)</f>
        <v>0</v>
      </c>
      <c r="DU46" s="127">
        <f>SUM(DU31:DU44)</f>
        <v>0</v>
      </c>
      <c r="DV46" s="127">
        <f t="shared" ref="DV46:DW46" si="414">SUM(DV31:DV44)</f>
        <v>0</v>
      </c>
      <c r="DW46" s="127">
        <f t="shared" si="414"/>
        <v>0</v>
      </c>
      <c r="DX46" s="128">
        <f t="shared" ref="DX46" si="415">+DW46-DU46</f>
        <v>0</v>
      </c>
      <c r="DY46" s="129" t="str">
        <f t="shared" ref="DY46" si="416">IFERROR((DW46-DU46)/DU46,"N.A")</f>
        <v>N.A</v>
      </c>
      <c r="DZ46" s="128">
        <f t="shared" ref="DZ46" si="417">+DW46-DV46</f>
        <v>0</v>
      </c>
      <c r="EA46" s="129" t="str">
        <f t="shared" ref="EA46" si="418">IFERROR((DW46-DV46)/DV46,"N.A")</f>
        <v>N.A</v>
      </c>
      <c r="EB46" s="127">
        <f t="shared" ref="EB46" si="419">SUM(EB31:EB44)</f>
        <v>0</v>
      </c>
      <c r="EC46" s="129">
        <f t="shared" ref="EC46" si="420">+IFERROR(DW46/EB46,0)</f>
        <v>0</v>
      </c>
      <c r="ED46" s="47"/>
      <c r="EE46" s="141">
        <f>SUM(EE31:EE44)</f>
        <v>0</v>
      </c>
      <c r="EF46" s="141">
        <f t="shared" ref="EF46:EG46" si="421">SUM(EF31:EF44)</f>
        <v>0</v>
      </c>
      <c r="EG46" s="141">
        <f t="shared" si="421"/>
        <v>0</v>
      </c>
      <c r="EH46" s="142">
        <f t="shared" ref="EH46" si="422">+EG46-EE46</f>
        <v>0</v>
      </c>
      <c r="EI46" s="129" t="str">
        <f t="shared" ref="EI46" si="423">IFERROR((EG46-EE46)/EE46,"N.A")</f>
        <v>N.A</v>
      </c>
      <c r="EJ46" s="142">
        <f t="shared" ref="EJ46" si="424">+EG46-EF46</f>
        <v>0</v>
      </c>
      <c r="EK46" s="129" t="str">
        <f t="shared" ref="EK46" si="425">IFERROR((EG46-EF46)/EF46,"N.A")</f>
        <v>N.A</v>
      </c>
      <c r="EL46" s="143">
        <f t="shared" ref="EL46" si="426">SUM(EL31:EL44)</f>
        <v>0</v>
      </c>
      <c r="EM46" s="129">
        <f t="shared" ref="EM46" si="427">+IFERROR(EG46/EL46,0)</f>
        <v>0</v>
      </c>
    </row>
    <row r="47" spans="2:143" x14ac:dyDescent="0.25">
      <c r="E47" s="87"/>
      <c r="F47" s="87"/>
      <c r="G47" s="87"/>
      <c r="H47" s="87"/>
      <c r="I47" s="46"/>
      <c r="J47" s="87"/>
      <c r="K47" s="46"/>
      <c r="L47" s="87"/>
      <c r="M47" s="46"/>
      <c r="N47" s="47"/>
      <c r="O47" s="47"/>
      <c r="P47" s="47"/>
      <c r="Q47" s="47"/>
      <c r="R47" s="47"/>
      <c r="S47" s="46"/>
      <c r="T47" s="47"/>
      <c r="U47" s="46"/>
      <c r="V47" s="47"/>
      <c r="W47" s="46"/>
      <c r="DA47" s="87"/>
      <c r="DB47" s="87"/>
      <c r="DC47" s="87"/>
      <c r="DD47" s="87"/>
      <c r="DE47" s="46"/>
      <c r="DF47" s="87"/>
      <c r="DG47" s="46"/>
      <c r="DH47" s="87"/>
      <c r="DI47" s="46"/>
      <c r="DJ47" s="47"/>
      <c r="DK47" s="47"/>
      <c r="DL47" s="47"/>
      <c r="DM47" s="47"/>
      <c r="DN47" s="47"/>
      <c r="DO47" s="46"/>
      <c r="DP47" s="47"/>
      <c r="DQ47" s="46"/>
      <c r="DR47" s="47"/>
      <c r="DS47" s="46"/>
      <c r="DU47" s="87"/>
      <c r="DV47" s="87"/>
      <c r="DW47" s="87"/>
      <c r="DX47" s="87"/>
      <c r="DY47" s="46"/>
      <c r="DZ47" s="87"/>
      <c r="EA47" s="46"/>
      <c r="EB47" s="87"/>
      <c r="EC47" s="46"/>
      <c r="ED47" s="47"/>
      <c r="EE47" s="47"/>
      <c r="EF47" s="47"/>
      <c r="EG47" s="47"/>
      <c r="EH47" s="47"/>
      <c r="EI47" s="46"/>
      <c r="EJ47" s="47"/>
      <c r="EK47" s="46"/>
      <c r="EL47" s="47"/>
      <c r="EM47" s="46"/>
    </row>
    <row r="48" spans="2:143" ht="30" x14ac:dyDescent="0.25">
      <c r="B48" s="42" t="s">
        <v>5</v>
      </c>
      <c r="C48" s="42" t="s">
        <v>160</v>
      </c>
      <c r="E48" s="96">
        <f>+$Y$8</f>
        <v>43252</v>
      </c>
      <c r="F48" s="96">
        <f>+$Z$8</f>
        <v>43586</v>
      </c>
      <c r="G48" s="96">
        <f>+$AA$8</f>
        <v>43617</v>
      </c>
      <c r="H48" s="90" t="str">
        <f>+$AB$8</f>
        <v>Var. jun-19 vs jun-18</v>
      </c>
      <c r="I48" s="76" t="str">
        <f>+$AC$8</f>
        <v>%</v>
      </c>
      <c r="J48" s="90" t="str">
        <f>+$AD$8</f>
        <v>Var. jun-19 vs may-19</v>
      </c>
      <c r="K48" s="76" t="str">
        <f>+$AE$8</f>
        <v>%</v>
      </c>
      <c r="L48" s="90" t="str">
        <f>+$AF$8</f>
        <v>Ppto</v>
      </c>
      <c r="M48" s="76" t="str">
        <f>+$AG$8</f>
        <v>% Cump.</v>
      </c>
      <c r="N48" s="47"/>
      <c r="O48" s="51">
        <f>+$Y$8</f>
        <v>43252</v>
      </c>
      <c r="P48" s="51">
        <f>+$Z$8</f>
        <v>43586</v>
      </c>
      <c r="Q48" s="51">
        <f>+$AA$8</f>
        <v>43617</v>
      </c>
      <c r="R48" s="51" t="str">
        <f>+$AB$8</f>
        <v>Var. jun-19 vs jun-18</v>
      </c>
      <c r="S48" s="76" t="str">
        <f>+$AC$8</f>
        <v>%</v>
      </c>
      <c r="T48" s="51" t="str">
        <f>+$AD$8</f>
        <v>Var. jun-19 vs may-19</v>
      </c>
      <c r="U48" s="76" t="str">
        <f>+$AE$8</f>
        <v>%</v>
      </c>
      <c r="V48" s="51" t="str">
        <f>+$AF$8</f>
        <v>Ppto</v>
      </c>
      <c r="W48" s="76" t="str">
        <f>+$AG$8</f>
        <v>% Cump.</v>
      </c>
      <c r="Y48" s="96">
        <f>+$Y$8</f>
        <v>43252</v>
      </c>
      <c r="Z48" s="96">
        <f>+$Z$8</f>
        <v>43586</v>
      </c>
      <c r="AA48" s="96">
        <f>+$AA$8</f>
        <v>43617</v>
      </c>
      <c r="AB48" s="90" t="str">
        <f>+$AB$8</f>
        <v>Var. jun-19 vs jun-18</v>
      </c>
      <c r="AC48" s="76" t="str">
        <f>+$AC$8</f>
        <v>%</v>
      </c>
      <c r="AD48" s="90" t="str">
        <f>+$AD$8</f>
        <v>Var. jun-19 vs may-19</v>
      </c>
      <c r="AE48" s="76" t="str">
        <f>+$AE$8</f>
        <v>%</v>
      </c>
      <c r="AF48" s="90" t="str">
        <f>+$AF$8</f>
        <v>Ppto</v>
      </c>
      <c r="AG48" s="76" t="str">
        <f>+$AG$8</f>
        <v>% Cump.</v>
      </c>
      <c r="AI48" s="51">
        <f>+$Y$8</f>
        <v>43252</v>
      </c>
      <c r="AJ48" s="51">
        <f>+$Z$8</f>
        <v>43586</v>
      </c>
      <c r="AK48" s="51">
        <f>+$AA$8</f>
        <v>43617</v>
      </c>
      <c r="AL48" s="51" t="str">
        <f>+$AB$8</f>
        <v>Var. jun-19 vs jun-18</v>
      </c>
      <c r="AM48" s="76" t="str">
        <f>+$AC$8</f>
        <v>%</v>
      </c>
      <c r="AN48" s="51" t="str">
        <f>+$AD$8</f>
        <v>Var. jun-19 vs may-19</v>
      </c>
      <c r="AO48" s="76" t="str">
        <f>+$AE$8</f>
        <v>%</v>
      </c>
      <c r="AP48" s="51" t="str">
        <f>+$AF$8</f>
        <v>Ppto</v>
      </c>
      <c r="AQ48" s="76" t="str">
        <f>+$AG$8</f>
        <v>% Cump.</v>
      </c>
      <c r="AS48" s="96">
        <f>+$Y$8</f>
        <v>43252</v>
      </c>
      <c r="AT48" s="96">
        <f>+$Z$8</f>
        <v>43586</v>
      </c>
      <c r="AU48" s="96">
        <f>+$AA$8</f>
        <v>43617</v>
      </c>
      <c r="AV48" s="90" t="str">
        <f>+$AB$8</f>
        <v>Var. jun-19 vs jun-18</v>
      </c>
      <c r="AW48" s="76" t="str">
        <f>+$AC$8</f>
        <v>%</v>
      </c>
      <c r="AX48" s="90" t="str">
        <f>+$AD$8</f>
        <v>Var. jun-19 vs may-19</v>
      </c>
      <c r="AY48" s="76" t="str">
        <f>+$AE$8</f>
        <v>%</v>
      </c>
      <c r="AZ48" s="90" t="str">
        <f>+$AF$8</f>
        <v>Ppto</v>
      </c>
      <c r="BA48" s="76" t="str">
        <f>+$AG$8</f>
        <v>% Cump.</v>
      </c>
      <c r="BC48" s="51">
        <f>+$Y$8</f>
        <v>43252</v>
      </c>
      <c r="BD48" s="51">
        <f>+$Z$8</f>
        <v>43586</v>
      </c>
      <c r="BE48" s="51">
        <f>+$AA$8</f>
        <v>43617</v>
      </c>
      <c r="BF48" s="51" t="str">
        <f>+$AB$8</f>
        <v>Var. jun-19 vs jun-18</v>
      </c>
      <c r="BG48" s="76" t="str">
        <f>+$AC$8</f>
        <v>%</v>
      </c>
      <c r="BH48" s="51" t="str">
        <f>+$AD$8</f>
        <v>Var. jun-19 vs may-19</v>
      </c>
      <c r="BI48" s="76" t="str">
        <f>+$AE$8</f>
        <v>%</v>
      </c>
      <c r="BJ48" s="51" t="str">
        <f>+$AF$8</f>
        <v>Ppto</v>
      </c>
      <c r="BK48" s="76" t="str">
        <f>+$AG$8</f>
        <v>% Cump.</v>
      </c>
      <c r="BM48" s="96">
        <f>+$Y$8</f>
        <v>43252</v>
      </c>
      <c r="BN48" s="96">
        <f>+$Z$8</f>
        <v>43586</v>
      </c>
      <c r="BO48" s="96">
        <f>+$AA$8</f>
        <v>43617</v>
      </c>
      <c r="BP48" s="90" t="str">
        <f>+$AB$8</f>
        <v>Var. jun-19 vs jun-18</v>
      </c>
      <c r="BQ48" s="76" t="str">
        <f>+$AC$8</f>
        <v>%</v>
      </c>
      <c r="BR48" s="90" t="str">
        <f>+$AD$8</f>
        <v>Var. jun-19 vs may-19</v>
      </c>
      <c r="BS48" s="76" t="str">
        <f>+$AE$8</f>
        <v>%</v>
      </c>
      <c r="BT48" s="90" t="str">
        <f>+$AF$8</f>
        <v>Ppto</v>
      </c>
      <c r="BU48" s="76" t="str">
        <f>+$AG$8</f>
        <v>% Cump.</v>
      </c>
      <c r="BW48" s="51">
        <f>+$Y$8</f>
        <v>43252</v>
      </c>
      <c r="BX48" s="51">
        <f>+$Z$8</f>
        <v>43586</v>
      </c>
      <c r="BY48" s="51">
        <f>+$AA$8</f>
        <v>43617</v>
      </c>
      <c r="BZ48" s="51" t="str">
        <f>+$AB$8</f>
        <v>Var. jun-19 vs jun-18</v>
      </c>
      <c r="CA48" s="76" t="str">
        <f>+$AC$8</f>
        <v>%</v>
      </c>
      <c r="CB48" s="51" t="str">
        <f>+$AD$8</f>
        <v>Var. jun-19 vs may-19</v>
      </c>
      <c r="CC48" s="76" t="str">
        <f>+$AE$8</f>
        <v>%</v>
      </c>
      <c r="CD48" s="51" t="str">
        <f>+$AF$8</f>
        <v>Ppto</v>
      </c>
      <c r="CE48" s="76" t="str">
        <f>+$AG$8</f>
        <v>% Cump.</v>
      </c>
      <c r="CG48" s="96">
        <f>+$Y$8</f>
        <v>43252</v>
      </c>
      <c r="CH48" s="96">
        <f>+$Z$8</f>
        <v>43586</v>
      </c>
      <c r="CI48" s="96">
        <f>+$AA$8</f>
        <v>43617</v>
      </c>
      <c r="CJ48" s="90" t="str">
        <f>+$AB$8</f>
        <v>Var. jun-19 vs jun-18</v>
      </c>
      <c r="CK48" s="76" t="str">
        <f>+$AC$8</f>
        <v>%</v>
      </c>
      <c r="CL48" s="90" t="str">
        <f>+$AD$8</f>
        <v>Var. jun-19 vs may-19</v>
      </c>
      <c r="CM48" s="76" t="str">
        <f>+$AE$8</f>
        <v>%</v>
      </c>
      <c r="CN48" s="90" t="str">
        <f>+$AF$8</f>
        <v>Ppto</v>
      </c>
      <c r="CO48" s="76" t="str">
        <f>+$AG$8</f>
        <v>% Cump.</v>
      </c>
      <c r="CQ48" s="51">
        <f>+$Y$8</f>
        <v>43252</v>
      </c>
      <c r="CR48" s="51">
        <f>+$Z$8</f>
        <v>43586</v>
      </c>
      <c r="CS48" s="51">
        <f>+$AA$8</f>
        <v>43617</v>
      </c>
      <c r="CT48" s="51" t="str">
        <f>+$AB$8</f>
        <v>Var. jun-19 vs jun-18</v>
      </c>
      <c r="CU48" s="76" t="str">
        <f>+$AC$8</f>
        <v>%</v>
      </c>
      <c r="CV48" s="51" t="str">
        <f>+$AD$8</f>
        <v>Var. jun-19 vs may-19</v>
      </c>
      <c r="CW48" s="76" t="str">
        <f>+$AE$8</f>
        <v>%</v>
      </c>
      <c r="CX48" s="51" t="str">
        <f>+$AF$8</f>
        <v>Ppto</v>
      </c>
      <c r="CY48" s="76" t="str">
        <f>+$AG$8</f>
        <v>% Cump.</v>
      </c>
      <c r="DA48" s="96">
        <f>+$Y$8</f>
        <v>43252</v>
      </c>
      <c r="DB48" s="96">
        <f>+$Z$8</f>
        <v>43586</v>
      </c>
      <c r="DC48" s="96">
        <f>+$AA$8</f>
        <v>43617</v>
      </c>
      <c r="DD48" s="90" t="str">
        <f>+$AB$8</f>
        <v>Var. jun-19 vs jun-18</v>
      </c>
      <c r="DE48" s="76" t="str">
        <f>+$AC$8</f>
        <v>%</v>
      </c>
      <c r="DF48" s="90" t="str">
        <f>+$AD$8</f>
        <v>Var. jun-19 vs may-19</v>
      </c>
      <c r="DG48" s="76" t="str">
        <f>+$AE$8</f>
        <v>%</v>
      </c>
      <c r="DH48" s="90" t="str">
        <f>+$AF$8</f>
        <v>Ppto</v>
      </c>
      <c r="DI48" s="76" t="str">
        <f>+$AG$8</f>
        <v>% Cump.</v>
      </c>
      <c r="DJ48" s="47"/>
      <c r="DK48" s="51">
        <f>+$Y$8</f>
        <v>43252</v>
      </c>
      <c r="DL48" s="51">
        <f>+$Z$8</f>
        <v>43586</v>
      </c>
      <c r="DM48" s="51">
        <f>+$AA$8</f>
        <v>43617</v>
      </c>
      <c r="DN48" s="51" t="str">
        <f>+$AB$8</f>
        <v>Var. jun-19 vs jun-18</v>
      </c>
      <c r="DO48" s="76" t="str">
        <f>+$AC$8</f>
        <v>%</v>
      </c>
      <c r="DP48" s="51" t="str">
        <f>+$AD$8</f>
        <v>Var. jun-19 vs may-19</v>
      </c>
      <c r="DQ48" s="76" t="str">
        <f>+$AE$8</f>
        <v>%</v>
      </c>
      <c r="DR48" s="51" t="str">
        <f>+$AF$8</f>
        <v>Ppto</v>
      </c>
      <c r="DS48" s="76" t="str">
        <f>+$AG$8</f>
        <v>% Cump.</v>
      </c>
      <c r="DU48" s="96">
        <f>+$Y$8</f>
        <v>43252</v>
      </c>
      <c r="DV48" s="96">
        <f>+$Z$8</f>
        <v>43586</v>
      </c>
      <c r="DW48" s="96">
        <f>+$AA$8</f>
        <v>43617</v>
      </c>
      <c r="DX48" s="90" t="str">
        <f>+$AB$8</f>
        <v>Var. jun-19 vs jun-18</v>
      </c>
      <c r="DY48" s="76" t="str">
        <f>+$AC$8</f>
        <v>%</v>
      </c>
      <c r="DZ48" s="90" t="str">
        <f>+$AD$8</f>
        <v>Var. jun-19 vs may-19</v>
      </c>
      <c r="EA48" s="76" t="str">
        <f>+$AE$8</f>
        <v>%</v>
      </c>
      <c r="EB48" s="90" t="str">
        <f>+$AF$8</f>
        <v>Ppto</v>
      </c>
      <c r="EC48" s="76" t="str">
        <f>+$AG$8</f>
        <v>% Cump.</v>
      </c>
      <c r="ED48" s="47"/>
      <c r="EE48" s="51">
        <f>+$Y$8</f>
        <v>43252</v>
      </c>
      <c r="EF48" s="51">
        <f>+$Z$8</f>
        <v>43586</v>
      </c>
      <c r="EG48" s="51">
        <f>+$AA$8</f>
        <v>43617</v>
      </c>
      <c r="EH48" s="51" t="str">
        <f>+$AB$8</f>
        <v>Var. jun-19 vs jun-18</v>
      </c>
      <c r="EI48" s="76" t="str">
        <f>+$AC$8</f>
        <v>%</v>
      </c>
      <c r="EJ48" s="51" t="str">
        <f>+$AD$8</f>
        <v>Var. jun-19 vs may-19</v>
      </c>
      <c r="EK48" s="76" t="str">
        <f>+$AE$8</f>
        <v>%</v>
      </c>
      <c r="EL48" s="51" t="str">
        <f>+$AF$8</f>
        <v>Ppto</v>
      </c>
      <c r="EM48" s="76" t="str">
        <f>+$AG$8</f>
        <v>% Cump.</v>
      </c>
    </row>
    <row r="49" spans="2:143" x14ac:dyDescent="0.3">
      <c r="B49" s="35">
        <v>1026</v>
      </c>
      <c r="C49" s="36" t="s">
        <v>188</v>
      </c>
      <c r="E49" s="118">
        <f t="shared" ref="E49:E57" si="428">Y49+AS49+BM49+CG49+DA49+DU49</f>
        <v>411962</v>
      </c>
      <c r="F49" s="118">
        <f t="shared" ref="F49:F57" si="429">Z49+AT49+BN49+CH49+DB49+DV49</f>
        <v>1165352</v>
      </c>
      <c r="G49" s="118">
        <f t="shared" ref="G49:G57" si="430">AA49+AU49+BO49+CI49+DC49+DW49</f>
        <v>0</v>
      </c>
      <c r="H49" s="121">
        <f t="shared" ref="H49:H57" si="431">+G49-E49</f>
        <v>-411962</v>
      </c>
      <c r="I49" s="45">
        <f t="shared" ref="I49:I57" si="432">IFERROR((G49-E49)/E49,"N.A")</f>
        <v>-1</v>
      </c>
      <c r="J49" s="121">
        <f t="shared" ref="J49:J57" si="433">+G49-F49</f>
        <v>-1165352</v>
      </c>
      <c r="K49" s="45">
        <f t="shared" ref="K49:K57" si="434">IFERROR((G49-F49)/F49,"N.A")</f>
        <v>-1</v>
      </c>
      <c r="L49" s="118">
        <f t="shared" ref="L49:L57" si="435">+$AF49+$AZ49+$BT49+$CN49</f>
        <v>6564206.2991375923</v>
      </c>
      <c r="M49" s="45">
        <f t="shared" ref="M49:M57" si="436">+IFERROR(G49/L49,0)</f>
        <v>0</v>
      </c>
      <c r="N49" s="47"/>
      <c r="O49" s="48">
        <f t="shared" ref="O49:O57" si="437">AI49+BC49+BW49+CQ49+DK49+EE49</f>
        <v>3</v>
      </c>
      <c r="P49" s="48">
        <f t="shared" ref="P49:P57" si="438">AJ49+BD49+BX49+CR49+DL49+EF49</f>
        <v>6</v>
      </c>
      <c r="Q49" s="48">
        <f t="shared" ref="Q49:Q57" si="439">AK49+BE49+BY49+CS49+DM49+EG49</f>
        <v>0</v>
      </c>
      <c r="R49" s="136">
        <f t="shared" ref="R49:R57" si="440">+Q49-O49</f>
        <v>-3</v>
      </c>
      <c r="S49" s="45">
        <f t="shared" ref="S49:S57" si="441">IFERROR((Q49-O49)/O49,"N.A")</f>
        <v>-1</v>
      </c>
      <c r="T49" s="136">
        <f t="shared" ref="T49:T57" si="442">+Q49-P49</f>
        <v>-6</v>
      </c>
      <c r="U49" s="45">
        <f t="shared" ref="U49:U57" si="443">IFERROR((Q49-P49)/P49,"N.A")</f>
        <v>-1</v>
      </c>
      <c r="V49" s="114">
        <f t="shared" ref="V49:V57" si="444">+$AP49+$BJ49+$CD49+$CX49</f>
        <v>27.936046511627907</v>
      </c>
      <c r="W49" s="45">
        <f t="shared" ref="W49:W57" si="445">+IFERROR(Q49/V49,0)</f>
        <v>0</v>
      </c>
      <c r="Y49" s="118">
        <f>+IFERROR(VLOOKUP(B49,'INF SUCURSALES'!$B:$E,3,FALSE),0)</f>
        <v>200756</v>
      </c>
      <c r="Z49" s="118">
        <f>+IFERROR(VLOOKUP(B49,'INF SUCURSALES'!$G:$J,3,FALSE),0)</f>
        <v>89925</v>
      </c>
      <c r="AA49" s="118">
        <f>+IFERROR(VLOOKUP(B49,'INF SUCURSALES'!$L:$O,3,FALSE),0)</f>
        <v>0</v>
      </c>
      <c r="AB49" s="121">
        <f t="shared" ref="AB49:AB57" si="446">+AA49-Y49</f>
        <v>-200756</v>
      </c>
      <c r="AC49" s="45">
        <f t="shared" ref="AC49:AC57" si="447">IFERROR((AA49-Y49)/Y49,"N.A")</f>
        <v>-1</v>
      </c>
      <c r="AD49" s="121">
        <f t="shared" ref="AD49:AD57" si="448">+AA49-Z49</f>
        <v>-89925</v>
      </c>
      <c r="AE49" s="45">
        <f t="shared" ref="AE49:AE57" si="449">IFERROR((AA49-Z49)/Z49,"N.A")</f>
        <v>-1</v>
      </c>
      <c r="AF49" s="118">
        <f>+IFERROR(VLOOKUP($B49,PPTO!$B:$E,3,FALSE),0)</f>
        <v>637814.96358941973</v>
      </c>
      <c r="AG49" s="45">
        <f t="shared" ref="AG49:AG57" si="450">+IFERROR(AA49/AF49,0)</f>
        <v>0</v>
      </c>
      <c r="AI49" s="48">
        <f>+IFERROR(VLOOKUP(B49,'INF SUCURSALES'!$B:$E,4,FALSE),0)</f>
        <v>2</v>
      </c>
      <c r="AJ49" s="48">
        <f>+IFERROR(VLOOKUP(B49,'INF SUCURSALES'!$G:$J,4,FALSE),0)</f>
        <v>1</v>
      </c>
      <c r="AK49" s="48">
        <f>+IFERROR(VLOOKUP(B49,'INF SUCURSALES'!$L:$O,4,FALSE),0)</f>
        <v>0</v>
      </c>
      <c r="AL49" s="136">
        <f t="shared" ref="AL49:AL57" si="451">+AK49-AI49</f>
        <v>-2</v>
      </c>
      <c r="AM49" s="45">
        <f t="shared" ref="AM49:AM57" si="452">IFERROR((AK49-AI49)/AI49,"N.A")</f>
        <v>-1</v>
      </c>
      <c r="AN49" s="136">
        <f t="shared" ref="AN49:AN57" si="453">+AK49-AJ49</f>
        <v>-1</v>
      </c>
      <c r="AO49" s="45">
        <f t="shared" ref="AO49:AO57" si="454">IFERROR((AK49-AJ49)/AJ49,"N.A")</f>
        <v>-1</v>
      </c>
      <c r="AP49" s="114">
        <f>+IFERROR(VLOOKUP($B49,PPTO!$B:$E,4,FALSE),0)</f>
        <v>5</v>
      </c>
      <c r="AQ49" s="45">
        <f t="shared" ref="AQ49:AQ57" si="455">+IFERROR(AK49/AP49,0)</f>
        <v>0</v>
      </c>
      <c r="AS49" s="118">
        <f>+IFERROR(VLOOKUP(B49,'INF SUCURSALES'!$R:$U,3,FALSE),0)</f>
        <v>211206</v>
      </c>
      <c r="AT49" s="118">
        <f>+IFERROR(VLOOKUP(B49,'INF SUCURSALES'!$W:$Z,3,FALSE),0)</f>
        <v>1075427</v>
      </c>
      <c r="AU49" s="118">
        <f>+IFERROR(VLOOKUP(B49,'INF SUCURSALES'!$AB:$AE,3,FALSE),0)</f>
        <v>0</v>
      </c>
      <c r="AV49" s="121">
        <f t="shared" ref="AV49:AV57" si="456">+AU49-AS49</f>
        <v>-211206</v>
      </c>
      <c r="AW49" s="45">
        <f t="shared" ref="AW49:AW57" si="457">IFERROR((AU49-AS49)/AS49,"N.A")</f>
        <v>-1</v>
      </c>
      <c r="AX49" s="121">
        <f t="shared" ref="AX49:AX57" si="458">+AU49-AT49</f>
        <v>-1075427</v>
      </c>
      <c r="AY49" s="45">
        <f t="shared" ref="AY49:AY57" si="459">IFERROR((AU49-AT49)/AT49,"N.A")</f>
        <v>-1</v>
      </c>
      <c r="AZ49" s="118">
        <f>+IFERROR(VLOOKUP($B49,PPTO!$G:$J,3,FALSE),0)</f>
        <v>1478442</v>
      </c>
      <c r="BA49" s="45">
        <f t="shared" ref="BA49:BA57" si="460">+IFERROR(AU49/AZ49,0)</f>
        <v>0</v>
      </c>
      <c r="BC49" s="48">
        <f>+IFERROR(VLOOKUP(B49,'INF SUCURSALES'!$R:$U,4,FALSE),0)</f>
        <v>1</v>
      </c>
      <c r="BD49" s="48">
        <f>+IFERROR(VLOOKUP(B49,'INF SUCURSALES'!$W:$Z,4,FALSE),0)</f>
        <v>5</v>
      </c>
      <c r="BE49" s="48">
        <f>+IFERROR(VLOOKUP(B49,'INF SUCURSALES'!$AB:$AE,4,FALSE),0)</f>
        <v>0</v>
      </c>
      <c r="BF49" s="136">
        <f t="shared" ref="BF49:BF57" si="461">+BE49-BC49</f>
        <v>-1</v>
      </c>
      <c r="BG49" s="45">
        <f t="shared" ref="BG49:BG57" si="462">IFERROR((BE49-BC49)/BC49,"N.A")</f>
        <v>-1</v>
      </c>
      <c r="BH49" s="136">
        <f t="shared" ref="BH49:BH57" si="463">+BE49-BD49</f>
        <v>-5</v>
      </c>
      <c r="BI49" s="45">
        <f t="shared" ref="BI49:BI57" si="464">IFERROR((BE49-BD49)/BD49,"N.A")</f>
        <v>-1</v>
      </c>
      <c r="BJ49" s="114">
        <f>+IFERROR(VLOOKUP($B49,PPTO!$G:$J,4,FALSE),0)</f>
        <v>7</v>
      </c>
      <c r="BK49" s="45">
        <f t="shared" ref="BK49:BK57" si="465">+IFERROR(BE49/BJ49,0)</f>
        <v>0</v>
      </c>
      <c r="BM49" s="118">
        <f>+IFERROR(VLOOKUP($B49,'INF SUCURSALES'!$AH:$AK,3,FALSE),0)</f>
        <v>0</v>
      </c>
      <c r="BN49" s="118">
        <f>+IFERROR(VLOOKUP($B49,'INF SUCURSALES'!$AM:$AP,3,FALSE),0)</f>
        <v>0</v>
      </c>
      <c r="BO49" s="118">
        <f>+IFERROR(VLOOKUP($B49,'INF SUCURSALES'!$AR:$AU,3,FALSE),0)</f>
        <v>0</v>
      </c>
      <c r="BP49" s="121">
        <f t="shared" ref="BP49:BP57" si="466">+BO49-BM49</f>
        <v>0</v>
      </c>
      <c r="BQ49" s="45" t="str">
        <f t="shared" ref="BQ49:BQ57" si="467">IFERROR((BO49-BM49)/BM49,"N.A")</f>
        <v>N.A</v>
      </c>
      <c r="BR49" s="121">
        <f t="shared" ref="BR49:BR57" si="468">+BO49-BN49</f>
        <v>0</v>
      </c>
      <c r="BS49" s="45" t="str">
        <f t="shared" ref="BS49:BS57" si="469">IFERROR((BO49-BN49)/BN49,"N.A")</f>
        <v>N.A</v>
      </c>
      <c r="BT49" s="118">
        <f>+IFERROR(VLOOKUP($B49,PPTO!$L:$O,3,FALSE),0)</f>
        <v>4428571.4285714282</v>
      </c>
      <c r="BU49" s="45">
        <f t="shared" ref="BU49:BU57" si="470">+IFERROR(BO49/BT49,0)</f>
        <v>0</v>
      </c>
      <c r="BW49" s="48">
        <f>+IFERROR(VLOOKUP($B49,'INF SUCURSALES'!$AH:$AK,4,FALSE),0)</f>
        <v>0</v>
      </c>
      <c r="BX49" s="48">
        <f>+IFERROR(VLOOKUP($B49,'INF SUCURSALES'!$AM:$AP,4,FALSE),0)</f>
        <v>0</v>
      </c>
      <c r="BY49" s="48">
        <f>+IFERROR(VLOOKUP($B49,'INF SUCURSALES'!$AR:$AU,4,FALSE),0)</f>
        <v>0</v>
      </c>
      <c r="BZ49" s="136">
        <f t="shared" si="197"/>
        <v>0</v>
      </c>
      <c r="CA49" s="45" t="str">
        <f t="shared" si="198"/>
        <v>N.A</v>
      </c>
      <c r="CB49" s="136">
        <f t="shared" si="199"/>
        <v>0</v>
      </c>
      <c r="CC49" s="45" t="str">
        <f t="shared" si="200"/>
        <v>N.A</v>
      </c>
      <c r="CD49" s="114">
        <f>+IFERROR(VLOOKUP($B49,PPTO!$L:$O,4,FALSE),0)</f>
        <v>13</v>
      </c>
      <c r="CE49" s="45">
        <f t="shared" si="201"/>
        <v>0</v>
      </c>
      <c r="CG49" s="118">
        <f>+IFERROR(VLOOKUP($B49,'INF SUCURSALES'!$AW:$AZ,3,FALSE),0)</f>
        <v>0</v>
      </c>
      <c r="CH49" s="118">
        <f>+IFERROR(VLOOKUP($B49,'INF SUCURSALES'!$BB:$BE,3,FALSE),0)</f>
        <v>0</v>
      </c>
      <c r="CI49" s="118">
        <f>+IFERROR(VLOOKUP($B49,'INF SUCURSALES'!$BG:$BJ,3,FALSE),0)</f>
        <v>0</v>
      </c>
      <c r="CJ49" s="121">
        <f t="shared" si="202"/>
        <v>0</v>
      </c>
      <c r="CK49" s="45" t="str">
        <f t="shared" si="203"/>
        <v>N.A</v>
      </c>
      <c r="CL49" s="121">
        <f t="shared" si="204"/>
        <v>0</v>
      </c>
      <c r="CM49" s="45" t="str">
        <f t="shared" si="205"/>
        <v>N.A</v>
      </c>
      <c r="CN49" s="118">
        <f>+IFERROR(VLOOKUP($B49,PPTO!$Q:$T,3,FALSE),0)</f>
        <v>19377.906976744187</v>
      </c>
      <c r="CO49" s="45">
        <f t="shared" si="206"/>
        <v>0</v>
      </c>
      <c r="CQ49" s="48">
        <f>+IFERROR(VLOOKUP($B49,'INF SUCURSALES'!$AW:$AZ,4,FALSE),0)</f>
        <v>0</v>
      </c>
      <c r="CR49" s="48">
        <f>+IFERROR(VLOOKUP($B49,'INF SUCURSALES'!$BB:$BE,4,FALSE),0)</f>
        <v>0</v>
      </c>
      <c r="CS49" s="48">
        <f>+IFERROR(VLOOKUP($B49,'INF SUCURSALES'!$BG:$BJ,4,FALSE),0)</f>
        <v>0</v>
      </c>
      <c r="CT49" s="136">
        <f t="shared" si="207"/>
        <v>0</v>
      </c>
      <c r="CU49" s="45" t="str">
        <f t="shared" si="208"/>
        <v>N.A</v>
      </c>
      <c r="CV49" s="136">
        <f t="shared" si="209"/>
        <v>0</v>
      </c>
      <c r="CW49" s="45" t="str">
        <f t="shared" si="210"/>
        <v>N.A</v>
      </c>
      <c r="CX49" s="114">
        <f>+IFERROR(VLOOKUP($B49,PPTO!$Q:$T,4,FALSE),0)</f>
        <v>2.9360465116279069</v>
      </c>
      <c r="CY49" s="45">
        <f t="shared" si="211"/>
        <v>0</v>
      </c>
      <c r="DA49" s="118">
        <f>+IFERROR(VLOOKUP($B49,'INF SUCURSALES'!$BM:$BP,3,FALSE),0)</f>
        <v>0</v>
      </c>
      <c r="DB49" s="118">
        <f>+IFERROR(VLOOKUP($B49,'INF SUCURSALES'!$BR:$BU,3,FALSE),0)</f>
        <v>0</v>
      </c>
      <c r="DC49" s="118">
        <f>+IFERROR(VLOOKUP($B49,'INF SUCURSALES'!$BW:$BZ,3,FALSE),0)</f>
        <v>0</v>
      </c>
      <c r="DD49" s="121">
        <f t="shared" ref="DD49:DD57" si="471">+DC49-DA49</f>
        <v>0</v>
      </c>
      <c r="DE49" s="45" t="str">
        <f t="shared" ref="DE49:DE57" si="472">IFERROR((DC49-DA49)/DA49,"N.A")</f>
        <v>N.A</v>
      </c>
      <c r="DF49" s="121">
        <f t="shared" ref="DF49:DF57" si="473">+DC49-DB49</f>
        <v>0</v>
      </c>
      <c r="DG49" s="45" t="str">
        <f t="shared" ref="DG49:DG57" si="474">IFERROR((DC49-DB49)/DB49,"N.A")</f>
        <v>N.A</v>
      </c>
      <c r="DH49" s="118">
        <f>+IFERROR(VLOOKUP($B49,PPTO!$V:$Y,3,FALSE),0)</f>
        <v>0</v>
      </c>
      <c r="DI49" s="45">
        <f t="shared" ref="DI49:DI57" si="475">+IFERROR(DC49/DH49,0)</f>
        <v>0</v>
      </c>
      <c r="DJ49" s="47"/>
      <c r="DK49" s="48">
        <f>+IFERROR(VLOOKUP($B49,'INF SUCURSALES'!$BM:$BP,4,FALSE),0)</f>
        <v>0</v>
      </c>
      <c r="DL49" s="48">
        <f>+IFERROR(VLOOKUP($B49,'INF SUCURSALES'!$BR:$BU,4,FALSE),0)</f>
        <v>0</v>
      </c>
      <c r="DM49" s="48">
        <f>+IFERROR(VLOOKUP($B49,'INF SUCURSALES'!$BW:$BZ,4,FALSE),0)</f>
        <v>0</v>
      </c>
      <c r="DN49" s="136">
        <f t="shared" ref="DN49:DN57" si="476">+DM49-DK49</f>
        <v>0</v>
      </c>
      <c r="DO49" s="45" t="str">
        <f t="shared" ref="DO49:DO57" si="477">IFERROR((DM49-DK49)/DK49,"N.A")</f>
        <v>N.A</v>
      </c>
      <c r="DP49" s="136">
        <f t="shared" ref="DP49:DP57" si="478">+DM49-DL49</f>
        <v>0</v>
      </c>
      <c r="DQ49" s="45" t="str">
        <f t="shared" ref="DQ49:DQ57" si="479">IFERROR((DM49-DL49)/DL49,"N.A")</f>
        <v>N.A</v>
      </c>
      <c r="DR49" s="114">
        <f>+IFERROR(VLOOKUP($B49,PPTO!$V:$Y,4,FALSE),0)</f>
        <v>0</v>
      </c>
      <c r="DS49" s="45">
        <f t="shared" ref="DS49:DS57" si="480">+IFERROR(DM49/DR49,0)</f>
        <v>0</v>
      </c>
      <c r="DU49" s="118">
        <f>+IFERROR(VLOOKUP($B49,'INF SUCURSALES'!$CC:$CF,3,FALSE),0)</f>
        <v>0</v>
      </c>
      <c r="DV49" s="118">
        <f>+IFERROR(VLOOKUP($B49,'INF SUCURSALES'!$CH:$CK,3,FALSE),0)</f>
        <v>0</v>
      </c>
      <c r="DW49" s="118">
        <f>+IFERROR(VLOOKUP($B49,'INF SUCURSALES'!$CM:$CP,3,FALSE),0)</f>
        <v>0</v>
      </c>
      <c r="DX49" s="121">
        <f t="shared" ref="DX49:DX57" si="481">+DW49-DU49</f>
        <v>0</v>
      </c>
      <c r="DY49" s="45" t="str">
        <f t="shared" ref="DY49:DY57" si="482">IFERROR((DW49-DU49)/DU49,"N.A")</f>
        <v>N.A</v>
      </c>
      <c r="DZ49" s="121">
        <f t="shared" ref="DZ49:DZ57" si="483">+DW49-DV49</f>
        <v>0</v>
      </c>
      <c r="EA49" s="45" t="str">
        <f t="shared" ref="EA49:EA57" si="484">IFERROR((DW49-DV49)/DV49,"N.A")</f>
        <v>N.A</v>
      </c>
      <c r="EB49" s="118">
        <f>+IFERROR(VLOOKUP($B49,PPTO!$AA:$AD,3,FALSE),0)</f>
        <v>0</v>
      </c>
      <c r="EC49" s="45">
        <f t="shared" ref="EC49:EC57" si="485">+IFERROR(DW49/EB49,0)</f>
        <v>0</v>
      </c>
      <c r="ED49" s="47"/>
      <c r="EE49" s="48">
        <f>+IFERROR(VLOOKUP($B49,'INF SUCURSALES'!$CC:$CF,4,FALSE),0)</f>
        <v>0</v>
      </c>
      <c r="EF49" s="48">
        <f>+IFERROR(VLOOKUP($B49,'INF SUCURSALES'!$CH:$CK,4,FALSE),0)</f>
        <v>0</v>
      </c>
      <c r="EG49" s="48">
        <f>+IFERROR(VLOOKUP($B49,'INF SUCURSALES'!$CM:$CP,4,FALSE),0)</f>
        <v>0</v>
      </c>
      <c r="EH49" s="136">
        <f t="shared" ref="EH49:EH57" si="486">+EG49-EE49</f>
        <v>0</v>
      </c>
      <c r="EI49" s="45" t="str">
        <f t="shared" ref="EI49:EI57" si="487">IFERROR((EG49-EE49)/EE49,"N.A")</f>
        <v>N.A</v>
      </c>
      <c r="EJ49" s="136">
        <f t="shared" ref="EJ49:EJ57" si="488">+EG49-EF49</f>
        <v>0</v>
      </c>
      <c r="EK49" s="45" t="str">
        <f t="shared" ref="EK49:EK57" si="489">IFERROR((EG49-EF49)/EF49,"N.A")</f>
        <v>N.A</v>
      </c>
      <c r="EL49" s="114">
        <f>+IFERROR(VLOOKUP($B49,PPTO!$AA:$AD,4,FALSE),0)</f>
        <v>0</v>
      </c>
      <c r="EM49" s="45">
        <f t="shared" ref="EM49:EM57" si="490">+IFERROR(EG49/EL49,0)</f>
        <v>0</v>
      </c>
    </row>
    <row r="50" spans="2:143" x14ac:dyDescent="0.3">
      <c r="B50" s="35">
        <v>1034</v>
      </c>
      <c r="C50" s="36" t="s">
        <v>194</v>
      </c>
      <c r="E50" s="118">
        <f t="shared" si="428"/>
        <v>949104</v>
      </c>
      <c r="F50" s="118">
        <f t="shared" si="429"/>
        <v>303794</v>
      </c>
      <c r="G50" s="118">
        <f t="shared" si="430"/>
        <v>0</v>
      </c>
      <c r="H50" s="121">
        <f t="shared" si="431"/>
        <v>-949104</v>
      </c>
      <c r="I50" s="45">
        <f t="shared" si="432"/>
        <v>-1</v>
      </c>
      <c r="J50" s="121">
        <f t="shared" si="433"/>
        <v>-303794</v>
      </c>
      <c r="K50" s="45">
        <f t="shared" si="434"/>
        <v>-1</v>
      </c>
      <c r="L50" s="118">
        <f t="shared" si="435"/>
        <v>6265615.0696928073</v>
      </c>
      <c r="M50" s="45">
        <f t="shared" si="436"/>
        <v>0</v>
      </c>
      <c r="N50" s="47"/>
      <c r="O50" s="48">
        <f t="shared" si="437"/>
        <v>7</v>
      </c>
      <c r="P50" s="48">
        <f t="shared" si="438"/>
        <v>4</v>
      </c>
      <c r="Q50" s="48">
        <f t="shared" si="439"/>
        <v>0</v>
      </c>
      <c r="R50" s="136">
        <f t="shared" si="440"/>
        <v>-7</v>
      </c>
      <c r="S50" s="45">
        <f t="shared" si="441"/>
        <v>-1</v>
      </c>
      <c r="T50" s="136">
        <f t="shared" si="442"/>
        <v>-4</v>
      </c>
      <c r="U50" s="45">
        <f t="shared" si="443"/>
        <v>-1</v>
      </c>
      <c r="V50" s="114">
        <f t="shared" si="444"/>
        <v>29.936046511627907</v>
      </c>
      <c r="W50" s="45">
        <f t="shared" si="445"/>
        <v>0</v>
      </c>
      <c r="Y50" s="118">
        <f>+IFERROR(VLOOKUP(B50,'INF SUCURSALES'!$B:$E,3,FALSE),0)</f>
        <v>949104</v>
      </c>
      <c r="Z50" s="118">
        <f>+IFERROR(VLOOKUP(B50,'INF SUCURSALES'!$G:$J,3,FALSE),0)</f>
        <v>303794</v>
      </c>
      <c r="AA50" s="118">
        <f>+IFERROR(VLOOKUP(B50,'INF SUCURSALES'!$L:$O,3,FALSE),0)</f>
        <v>0</v>
      </c>
      <c r="AB50" s="121">
        <f t="shared" si="446"/>
        <v>-949104</v>
      </c>
      <c r="AC50" s="45">
        <f t="shared" si="447"/>
        <v>-1</v>
      </c>
      <c r="AD50" s="121">
        <f t="shared" si="448"/>
        <v>-303794</v>
      </c>
      <c r="AE50" s="45">
        <f t="shared" si="449"/>
        <v>-1</v>
      </c>
      <c r="AF50" s="118">
        <f>+IFERROR(VLOOKUP($B50,PPTO!$B:$E,3,FALSE),0)</f>
        <v>1817665.7341446343</v>
      </c>
      <c r="AG50" s="45">
        <f t="shared" si="450"/>
        <v>0</v>
      </c>
      <c r="AI50" s="48">
        <f>+IFERROR(VLOOKUP(B50,'INF SUCURSALES'!$B:$E,4,FALSE),0)</f>
        <v>7</v>
      </c>
      <c r="AJ50" s="48">
        <f>+IFERROR(VLOOKUP(B50,'INF SUCURSALES'!$G:$J,4,FALSE),0)</f>
        <v>4</v>
      </c>
      <c r="AK50" s="48">
        <f>+IFERROR(VLOOKUP(B50,'INF SUCURSALES'!$L:$O,4,FALSE),0)</f>
        <v>0</v>
      </c>
      <c r="AL50" s="136">
        <f t="shared" si="451"/>
        <v>-7</v>
      </c>
      <c r="AM50" s="45">
        <f t="shared" si="452"/>
        <v>-1</v>
      </c>
      <c r="AN50" s="136">
        <f t="shared" si="453"/>
        <v>-4</v>
      </c>
      <c r="AO50" s="45">
        <f t="shared" si="454"/>
        <v>-1</v>
      </c>
      <c r="AP50" s="114">
        <f>+IFERROR(VLOOKUP($B50,PPTO!$B:$E,4,FALSE),0)</f>
        <v>14</v>
      </c>
      <c r="AQ50" s="45">
        <f t="shared" si="455"/>
        <v>0</v>
      </c>
      <c r="AS50" s="118">
        <f>+IFERROR(VLOOKUP(B50,'INF SUCURSALES'!$R:$U,3,FALSE),0)</f>
        <v>0</v>
      </c>
      <c r="AT50" s="118">
        <f>+IFERROR(VLOOKUP(B50,'INF SUCURSALES'!$W:$Z,3,FALSE),0)</f>
        <v>0</v>
      </c>
      <c r="AU50" s="118">
        <f>+IFERROR(VLOOKUP(B50,'INF SUCURSALES'!$AB:$AE,3,FALSE),0)</f>
        <v>0</v>
      </c>
      <c r="AV50" s="121">
        <f t="shared" si="456"/>
        <v>0</v>
      </c>
      <c r="AW50" s="45" t="str">
        <f t="shared" si="457"/>
        <v>N.A</v>
      </c>
      <c r="AX50" s="121">
        <f t="shared" si="458"/>
        <v>0</v>
      </c>
      <c r="AY50" s="45" t="str">
        <f t="shared" si="459"/>
        <v>N.A</v>
      </c>
      <c r="AZ50" s="118">
        <f>+IFERROR(VLOOKUP($B50,PPTO!$G:$J,3,FALSE),0)</f>
        <v>0</v>
      </c>
      <c r="BA50" s="45">
        <f t="shared" si="460"/>
        <v>0</v>
      </c>
      <c r="BC50" s="48">
        <f>+IFERROR(VLOOKUP(B50,'INF SUCURSALES'!$R:$U,4,FALSE),0)</f>
        <v>0</v>
      </c>
      <c r="BD50" s="48">
        <f>+IFERROR(VLOOKUP(B50,'INF SUCURSALES'!$W:$Z,4,FALSE),0)</f>
        <v>0</v>
      </c>
      <c r="BE50" s="48">
        <f>+IFERROR(VLOOKUP(B50,'INF SUCURSALES'!$AB:$AE,4,FALSE),0)</f>
        <v>0</v>
      </c>
      <c r="BF50" s="136">
        <f t="shared" si="461"/>
        <v>0</v>
      </c>
      <c r="BG50" s="45" t="str">
        <f t="shared" si="462"/>
        <v>N.A</v>
      </c>
      <c r="BH50" s="136">
        <f t="shared" si="463"/>
        <v>0</v>
      </c>
      <c r="BI50" s="45" t="str">
        <f t="shared" si="464"/>
        <v>N.A</v>
      </c>
      <c r="BJ50" s="114">
        <f>+IFERROR(VLOOKUP($B50,PPTO!$G:$J,4,FALSE),0)</f>
        <v>0</v>
      </c>
      <c r="BK50" s="45">
        <f t="shared" si="465"/>
        <v>0</v>
      </c>
      <c r="BM50" s="118">
        <f>+IFERROR(VLOOKUP($B50,'INF SUCURSALES'!$AH:$AK,3,FALSE),0)</f>
        <v>0</v>
      </c>
      <c r="BN50" s="118">
        <f>+IFERROR(VLOOKUP($B50,'INF SUCURSALES'!$AM:$AP,3,FALSE),0)</f>
        <v>0</v>
      </c>
      <c r="BO50" s="118">
        <f>+IFERROR(VLOOKUP($B50,'INF SUCURSALES'!$AR:$AU,3,FALSE),0)</f>
        <v>0</v>
      </c>
      <c r="BP50" s="121">
        <f t="shared" si="466"/>
        <v>0</v>
      </c>
      <c r="BQ50" s="45" t="str">
        <f t="shared" si="467"/>
        <v>N.A</v>
      </c>
      <c r="BR50" s="121">
        <f t="shared" si="468"/>
        <v>0</v>
      </c>
      <c r="BS50" s="45" t="str">
        <f t="shared" si="469"/>
        <v>N.A</v>
      </c>
      <c r="BT50" s="118">
        <f>+IFERROR(VLOOKUP($B50,PPTO!$L:$O,3,FALSE),0)</f>
        <v>4428571.4285714282</v>
      </c>
      <c r="BU50" s="45">
        <f t="shared" si="470"/>
        <v>0</v>
      </c>
      <c r="BW50" s="48">
        <f>+IFERROR(VLOOKUP($B50,'INF SUCURSALES'!$AH:$AK,4,FALSE),0)</f>
        <v>0</v>
      </c>
      <c r="BX50" s="48">
        <f>+IFERROR(VLOOKUP($B50,'INF SUCURSALES'!$AM:$AP,4,FALSE),0)</f>
        <v>0</v>
      </c>
      <c r="BY50" s="48">
        <f>+IFERROR(VLOOKUP($B50,'INF SUCURSALES'!$AR:$AU,4,FALSE),0)</f>
        <v>0</v>
      </c>
      <c r="BZ50" s="136">
        <f t="shared" si="197"/>
        <v>0</v>
      </c>
      <c r="CA50" s="45" t="str">
        <f t="shared" si="198"/>
        <v>N.A</v>
      </c>
      <c r="CB50" s="136">
        <f t="shared" si="199"/>
        <v>0</v>
      </c>
      <c r="CC50" s="45" t="str">
        <f t="shared" si="200"/>
        <v>N.A</v>
      </c>
      <c r="CD50" s="114">
        <f>+IFERROR(VLOOKUP($B50,PPTO!$L:$O,4,FALSE),0)</f>
        <v>13</v>
      </c>
      <c r="CE50" s="45">
        <f t="shared" si="201"/>
        <v>0</v>
      </c>
      <c r="CG50" s="118">
        <f>+IFERROR(VLOOKUP($B50,'INF SUCURSALES'!$AW:$AZ,3,FALSE),0)</f>
        <v>0</v>
      </c>
      <c r="CH50" s="118">
        <f>+IFERROR(VLOOKUP($B50,'INF SUCURSALES'!$BB:$BE,3,FALSE),0)</f>
        <v>0</v>
      </c>
      <c r="CI50" s="118">
        <f>+IFERROR(VLOOKUP($B50,'INF SUCURSALES'!$BG:$BJ,3,FALSE),0)</f>
        <v>0</v>
      </c>
      <c r="CJ50" s="121">
        <f t="shared" si="202"/>
        <v>0</v>
      </c>
      <c r="CK50" s="45" t="str">
        <f t="shared" si="203"/>
        <v>N.A</v>
      </c>
      <c r="CL50" s="121">
        <f t="shared" si="204"/>
        <v>0</v>
      </c>
      <c r="CM50" s="45" t="str">
        <f t="shared" si="205"/>
        <v>N.A</v>
      </c>
      <c r="CN50" s="118">
        <f>+IFERROR(VLOOKUP($B50,PPTO!$Q:$T,3,FALSE),0)</f>
        <v>19377.906976744187</v>
      </c>
      <c r="CO50" s="45">
        <f t="shared" si="206"/>
        <v>0</v>
      </c>
      <c r="CQ50" s="48">
        <f>+IFERROR(VLOOKUP($B50,'INF SUCURSALES'!$AW:$AZ,4,FALSE),0)</f>
        <v>0</v>
      </c>
      <c r="CR50" s="48">
        <f>+IFERROR(VLOOKUP($B50,'INF SUCURSALES'!$BB:$BE,4,FALSE),0)</f>
        <v>0</v>
      </c>
      <c r="CS50" s="48">
        <f>+IFERROR(VLOOKUP($B50,'INF SUCURSALES'!$BG:$BJ,4,FALSE),0)</f>
        <v>0</v>
      </c>
      <c r="CT50" s="136">
        <f t="shared" si="207"/>
        <v>0</v>
      </c>
      <c r="CU50" s="45" t="str">
        <f t="shared" si="208"/>
        <v>N.A</v>
      </c>
      <c r="CV50" s="136">
        <f t="shared" si="209"/>
        <v>0</v>
      </c>
      <c r="CW50" s="45" t="str">
        <f t="shared" si="210"/>
        <v>N.A</v>
      </c>
      <c r="CX50" s="114">
        <f>+IFERROR(VLOOKUP($B50,PPTO!$Q:$T,4,FALSE),0)</f>
        <v>2.9360465116279069</v>
      </c>
      <c r="CY50" s="45">
        <f t="shared" si="211"/>
        <v>0</v>
      </c>
      <c r="DA50" s="118">
        <f>+IFERROR(VLOOKUP($B50,'INF SUCURSALES'!$BM:$BP,3,FALSE),0)</f>
        <v>0</v>
      </c>
      <c r="DB50" s="118">
        <f>+IFERROR(VLOOKUP($B50,'INF SUCURSALES'!$BR:$BU,3,FALSE),0)</f>
        <v>0</v>
      </c>
      <c r="DC50" s="118">
        <f>+IFERROR(VLOOKUP($B50,'INF SUCURSALES'!$BW:$BZ,3,FALSE),0)</f>
        <v>0</v>
      </c>
      <c r="DD50" s="121">
        <f t="shared" si="471"/>
        <v>0</v>
      </c>
      <c r="DE50" s="45" t="str">
        <f t="shared" si="472"/>
        <v>N.A</v>
      </c>
      <c r="DF50" s="121">
        <f t="shared" si="473"/>
        <v>0</v>
      </c>
      <c r="DG50" s="45" t="str">
        <f t="shared" si="474"/>
        <v>N.A</v>
      </c>
      <c r="DH50" s="118">
        <f>+IFERROR(VLOOKUP($B50,PPTO!$V:$Y,3,FALSE),0)</f>
        <v>0</v>
      </c>
      <c r="DI50" s="45">
        <f t="shared" si="475"/>
        <v>0</v>
      </c>
      <c r="DJ50" s="47"/>
      <c r="DK50" s="48">
        <f>+IFERROR(VLOOKUP($B50,'INF SUCURSALES'!$BM:$BP,4,FALSE),0)</f>
        <v>0</v>
      </c>
      <c r="DL50" s="48">
        <f>+IFERROR(VLOOKUP($B50,'INF SUCURSALES'!$BR:$BU,4,FALSE),0)</f>
        <v>0</v>
      </c>
      <c r="DM50" s="48">
        <f>+IFERROR(VLOOKUP($B50,'INF SUCURSALES'!$BW:$BZ,4,FALSE),0)</f>
        <v>0</v>
      </c>
      <c r="DN50" s="136">
        <f t="shared" si="476"/>
        <v>0</v>
      </c>
      <c r="DO50" s="45" t="str">
        <f t="shared" si="477"/>
        <v>N.A</v>
      </c>
      <c r="DP50" s="136">
        <f t="shared" si="478"/>
        <v>0</v>
      </c>
      <c r="DQ50" s="45" t="str">
        <f t="shared" si="479"/>
        <v>N.A</v>
      </c>
      <c r="DR50" s="114">
        <f>+IFERROR(VLOOKUP($B50,PPTO!$V:$Y,4,FALSE),0)</f>
        <v>0</v>
      </c>
      <c r="DS50" s="45">
        <f t="shared" si="480"/>
        <v>0</v>
      </c>
      <c r="DU50" s="118">
        <f>+IFERROR(VLOOKUP($B50,'INF SUCURSALES'!$CC:$CF,3,FALSE),0)</f>
        <v>0</v>
      </c>
      <c r="DV50" s="118">
        <f>+IFERROR(VLOOKUP($B50,'INF SUCURSALES'!$CH:$CK,3,FALSE),0)</f>
        <v>0</v>
      </c>
      <c r="DW50" s="118">
        <f>+IFERROR(VLOOKUP($B50,'INF SUCURSALES'!$CM:$CP,3,FALSE),0)</f>
        <v>0</v>
      </c>
      <c r="DX50" s="121">
        <f t="shared" si="481"/>
        <v>0</v>
      </c>
      <c r="DY50" s="45" t="str">
        <f t="shared" si="482"/>
        <v>N.A</v>
      </c>
      <c r="DZ50" s="121">
        <f t="shared" si="483"/>
        <v>0</v>
      </c>
      <c r="EA50" s="45" t="str">
        <f t="shared" si="484"/>
        <v>N.A</v>
      </c>
      <c r="EB50" s="118">
        <f>+IFERROR(VLOOKUP($B50,PPTO!$AA:$AD,3,FALSE),0)</f>
        <v>0</v>
      </c>
      <c r="EC50" s="45">
        <f t="shared" si="485"/>
        <v>0</v>
      </c>
      <c r="ED50" s="47"/>
      <c r="EE50" s="48">
        <f>+IFERROR(VLOOKUP($B50,'INF SUCURSALES'!$CC:$CF,4,FALSE),0)</f>
        <v>0</v>
      </c>
      <c r="EF50" s="48">
        <f>+IFERROR(VLOOKUP($B50,'INF SUCURSALES'!$CH:$CK,4,FALSE),0)</f>
        <v>0</v>
      </c>
      <c r="EG50" s="48">
        <f>+IFERROR(VLOOKUP($B50,'INF SUCURSALES'!$CM:$CP,4,FALSE),0)</f>
        <v>0</v>
      </c>
      <c r="EH50" s="136">
        <f t="shared" si="486"/>
        <v>0</v>
      </c>
      <c r="EI50" s="45" t="str">
        <f t="shared" si="487"/>
        <v>N.A</v>
      </c>
      <c r="EJ50" s="136">
        <f t="shared" si="488"/>
        <v>0</v>
      </c>
      <c r="EK50" s="45" t="str">
        <f t="shared" si="489"/>
        <v>N.A</v>
      </c>
      <c r="EL50" s="114">
        <f>+IFERROR(VLOOKUP($B50,PPTO!$AA:$AD,4,FALSE),0)</f>
        <v>0</v>
      </c>
      <c r="EM50" s="45">
        <f t="shared" si="490"/>
        <v>0</v>
      </c>
    </row>
    <row r="51" spans="2:143" x14ac:dyDescent="0.3">
      <c r="B51" s="35">
        <v>1045</v>
      </c>
      <c r="C51" s="36" t="s">
        <v>193</v>
      </c>
      <c r="E51" s="118">
        <f t="shared" si="428"/>
        <v>5475289</v>
      </c>
      <c r="F51" s="118">
        <f t="shared" si="429"/>
        <v>3856846</v>
      </c>
      <c r="G51" s="118">
        <f t="shared" si="430"/>
        <v>722286</v>
      </c>
      <c r="H51" s="121">
        <f t="shared" si="431"/>
        <v>-4753003</v>
      </c>
      <c r="I51" s="45">
        <f t="shared" si="432"/>
        <v>-0.86808257975058489</v>
      </c>
      <c r="J51" s="121">
        <f t="shared" si="433"/>
        <v>-3134560</v>
      </c>
      <c r="K51" s="45">
        <f t="shared" si="434"/>
        <v>-0.81272625352425276</v>
      </c>
      <c r="L51" s="118">
        <f t="shared" si="435"/>
        <v>7268060.3901959993</v>
      </c>
      <c r="M51" s="45">
        <f t="shared" si="436"/>
        <v>9.9378095560997665E-2</v>
      </c>
      <c r="N51" s="47"/>
      <c r="O51" s="48">
        <f t="shared" si="437"/>
        <v>39</v>
      </c>
      <c r="P51" s="48">
        <f t="shared" si="438"/>
        <v>31</v>
      </c>
      <c r="Q51" s="48">
        <f t="shared" si="439"/>
        <v>4</v>
      </c>
      <c r="R51" s="136">
        <f t="shared" si="440"/>
        <v>-35</v>
      </c>
      <c r="S51" s="45">
        <f t="shared" si="441"/>
        <v>-0.89743589743589747</v>
      </c>
      <c r="T51" s="136">
        <f t="shared" si="442"/>
        <v>-27</v>
      </c>
      <c r="U51" s="45">
        <f t="shared" si="443"/>
        <v>-0.87096774193548387</v>
      </c>
      <c r="V51" s="114">
        <f t="shared" si="444"/>
        <v>53.552325581395351</v>
      </c>
      <c r="W51" s="45">
        <f t="shared" si="445"/>
        <v>7.4693301487352079E-2</v>
      </c>
      <c r="Y51" s="118">
        <f>+IFERROR(VLOOKUP(B51,'INF SUCURSALES'!$B:$E,3,FALSE),0)</f>
        <v>4419259</v>
      </c>
      <c r="Z51" s="118">
        <f>+IFERROR(VLOOKUP(B51,'INF SUCURSALES'!$G:$J,3,FALSE),0)</f>
        <v>1785778</v>
      </c>
      <c r="AA51" s="118">
        <f>+IFERROR(VLOOKUP(B51,'INF SUCURSALES'!$L:$O,3,FALSE),0)</f>
        <v>215586</v>
      </c>
      <c r="AB51" s="121">
        <f t="shared" si="446"/>
        <v>-4203673</v>
      </c>
      <c r="AC51" s="45">
        <f t="shared" si="447"/>
        <v>-0.95121670850248874</v>
      </c>
      <c r="AD51" s="121">
        <f t="shared" si="448"/>
        <v>-1570192</v>
      </c>
      <c r="AE51" s="45">
        <f t="shared" si="449"/>
        <v>-0.87927614742705984</v>
      </c>
      <c r="AF51" s="118">
        <f>+IFERROR(VLOOKUP($B51,PPTO!$B:$E,3,FALSE),0)</f>
        <v>2492637.6127873622</v>
      </c>
      <c r="AG51" s="45">
        <f t="shared" si="450"/>
        <v>8.6489106516740522E-2</v>
      </c>
      <c r="AI51" s="48">
        <f>+IFERROR(VLOOKUP(B51,'INF SUCURSALES'!$B:$E,4,FALSE),0)</f>
        <v>34</v>
      </c>
      <c r="AJ51" s="48">
        <f>+IFERROR(VLOOKUP(B51,'INF SUCURSALES'!$G:$J,4,FALSE),0)</f>
        <v>16</v>
      </c>
      <c r="AK51" s="48">
        <f>+IFERROR(VLOOKUP(B51,'INF SUCURSALES'!$L:$O,4,FALSE),0)</f>
        <v>2</v>
      </c>
      <c r="AL51" s="136">
        <f t="shared" si="451"/>
        <v>-32</v>
      </c>
      <c r="AM51" s="45">
        <f t="shared" si="452"/>
        <v>-0.94117647058823528</v>
      </c>
      <c r="AN51" s="136">
        <f t="shared" si="453"/>
        <v>-14</v>
      </c>
      <c r="AO51" s="45">
        <f t="shared" si="454"/>
        <v>-0.875</v>
      </c>
      <c r="AP51" s="114">
        <f>+IFERROR(VLOOKUP($B51,PPTO!$B:$E,4,FALSE),0)</f>
        <v>19</v>
      </c>
      <c r="AQ51" s="45">
        <f t="shared" si="455"/>
        <v>0.10526315789473684</v>
      </c>
      <c r="AS51" s="118">
        <f>+IFERROR(VLOOKUP(B51,'INF SUCURSALES'!$R:$U,3,FALSE),0)</f>
        <v>1056030</v>
      </c>
      <c r="AT51" s="118">
        <f>+IFERROR(VLOOKUP(B51,'INF SUCURSALES'!$W:$Z,3,FALSE),0)</f>
        <v>633618</v>
      </c>
      <c r="AU51" s="118">
        <f>+IFERROR(VLOOKUP(B51,'INF SUCURSALES'!$AB:$AE,3,FALSE),0)</f>
        <v>0</v>
      </c>
      <c r="AV51" s="121">
        <f t="shared" si="456"/>
        <v>-1056030</v>
      </c>
      <c r="AW51" s="45">
        <f t="shared" si="457"/>
        <v>-1</v>
      </c>
      <c r="AX51" s="121">
        <f t="shared" si="458"/>
        <v>-633618</v>
      </c>
      <c r="AY51" s="45">
        <f t="shared" si="459"/>
        <v>-1</v>
      </c>
      <c r="AZ51" s="118">
        <f>+IFERROR(VLOOKUP($B51,PPTO!$G:$J,3,FALSE),0)</f>
        <v>211206</v>
      </c>
      <c r="BA51" s="45">
        <f t="shared" si="460"/>
        <v>0</v>
      </c>
      <c r="BC51" s="48">
        <f>+IFERROR(VLOOKUP(B51,'INF SUCURSALES'!$R:$U,4,FALSE),0)</f>
        <v>5</v>
      </c>
      <c r="BD51" s="48">
        <f>+IFERROR(VLOOKUP(B51,'INF SUCURSALES'!$W:$Z,4,FALSE),0)</f>
        <v>3</v>
      </c>
      <c r="BE51" s="48">
        <f>+IFERROR(VLOOKUP(B51,'INF SUCURSALES'!$AB:$AE,4,FALSE),0)</f>
        <v>0</v>
      </c>
      <c r="BF51" s="136">
        <f t="shared" si="461"/>
        <v>-5</v>
      </c>
      <c r="BG51" s="45">
        <f t="shared" si="462"/>
        <v>-1</v>
      </c>
      <c r="BH51" s="136">
        <f t="shared" si="463"/>
        <v>-3</v>
      </c>
      <c r="BI51" s="45">
        <f t="shared" si="464"/>
        <v>-1</v>
      </c>
      <c r="BJ51" s="114">
        <f>+IFERROR(VLOOKUP($B51,PPTO!$G:$J,4,FALSE),0)</f>
        <v>1</v>
      </c>
      <c r="BK51" s="45">
        <f t="shared" si="465"/>
        <v>0</v>
      </c>
      <c r="BM51" s="118">
        <f>+IFERROR(VLOOKUP($B51,'INF SUCURSALES'!$AH:$AK,3,FALSE),0)</f>
        <v>0</v>
      </c>
      <c r="BN51" s="118">
        <f>+IFERROR(VLOOKUP($B51,'INF SUCURSALES'!$AM:$AP,3,FALSE),0)</f>
        <v>1378050</v>
      </c>
      <c r="BO51" s="118">
        <f>+IFERROR(VLOOKUP($B51,'INF SUCURSALES'!$AR:$AU,3,FALSE),0)</f>
        <v>500100</v>
      </c>
      <c r="BP51" s="121">
        <f t="shared" si="466"/>
        <v>500100</v>
      </c>
      <c r="BQ51" s="45" t="str">
        <f t="shared" si="467"/>
        <v>N.A</v>
      </c>
      <c r="BR51" s="121">
        <f t="shared" si="468"/>
        <v>-877950</v>
      </c>
      <c r="BS51" s="45">
        <f t="shared" si="469"/>
        <v>-0.63709589637531294</v>
      </c>
      <c r="BT51" s="118">
        <f>+IFERROR(VLOOKUP($B51,PPTO!$L:$O,3,FALSE),0)</f>
        <v>4428571.4285714282</v>
      </c>
      <c r="BU51" s="45">
        <f t="shared" si="470"/>
        <v>0.11292580645161292</v>
      </c>
      <c r="BW51" s="48">
        <f>+IFERROR(VLOOKUP($B51,'INF SUCURSALES'!$AH:$AK,4,FALSE),0)</f>
        <v>0</v>
      </c>
      <c r="BX51" s="48">
        <f>+IFERROR(VLOOKUP($B51,'INF SUCURSALES'!$AM:$AP,4,FALSE),0)</f>
        <v>3</v>
      </c>
      <c r="BY51" s="48">
        <f>+IFERROR(VLOOKUP($B51,'INF SUCURSALES'!$AR:$AU,4,FALSE),0)</f>
        <v>1</v>
      </c>
      <c r="BZ51" s="136">
        <f t="shared" si="197"/>
        <v>1</v>
      </c>
      <c r="CA51" s="45" t="str">
        <f t="shared" si="198"/>
        <v>N.A</v>
      </c>
      <c r="CB51" s="136">
        <f t="shared" si="199"/>
        <v>-2</v>
      </c>
      <c r="CC51" s="45">
        <f t="shared" si="200"/>
        <v>-0.66666666666666663</v>
      </c>
      <c r="CD51" s="114">
        <f>+IFERROR(VLOOKUP($B51,PPTO!$L:$O,4,FALSE),0)</f>
        <v>13</v>
      </c>
      <c r="CE51" s="45">
        <f t="shared" si="201"/>
        <v>7.6923076923076927E-2</v>
      </c>
      <c r="CG51" s="118">
        <f>+IFERROR(VLOOKUP($B51,'INF SUCURSALES'!$AW:$AZ,3,FALSE),0)</f>
        <v>0</v>
      </c>
      <c r="CH51" s="118">
        <f>+IFERROR(VLOOKUP($B51,'INF SUCURSALES'!$BB:$BE,3,FALSE),0)</f>
        <v>59400</v>
      </c>
      <c r="CI51" s="118">
        <f>+IFERROR(VLOOKUP($B51,'INF SUCURSALES'!$BG:$BJ,3,FALSE),0)</f>
        <v>6600</v>
      </c>
      <c r="CJ51" s="121">
        <f t="shared" si="202"/>
        <v>6600</v>
      </c>
      <c r="CK51" s="45" t="str">
        <f t="shared" si="203"/>
        <v>N.A</v>
      </c>
      <c r="CL51" s="121">
        <f t="shared" si="204"/>
        <v>-52800</v>
      </c>
      <c r="CM51" s="45">
        <f t="shared" si="205"/>
        <v>-0.88888888888888884</v>
      </c>
      <c r="CN51" s="118">
        <f>+IFERROR(VLOOKUP($B51,PPTO!$Q:$T,3,FALSE),0)</f>
        <v>135645.34883720931</v>
      </c>
      <c r="CO51" s="45">
        <f t="shared" si="206"/>
        <v>4.8656294200848653E-2</v>
      </c>
      <c r="CQ51" s="48">
        <f>+IFERROR(VLOOKUP($B51,'INF SUCURSALES'!$AW:$AZ,4,FALSE),0)</f>
        <v>0</v>
      </c>
      <c r="CR51" s="48">
        <f>+IFERROR(VLOOKUP($B51,'INF SUCURSALES'!$BB:$BE,4,FALSE),0)</f>
        <v>9</v>
      </c>
      <c r="CS51" s="48">
        <f>+IFERROR(VLOOKUP($B51,'INF SUCURSALES'!$BG:$BJ,4,FALSE),0)</f>
        <v>1</v>
      </c>
      <c r="CT51" s="136">
        <f t="shared" si="207"/>
        <v>1</v>
      </c>
      <c r="CU51" s="45" t="str">
        <f t="shared" si="208"/>
        <v>N.A</v>
      </c>
      <c r="CV51" s="136">
        <f t="shared" si="209"/>
        <v>-8</v>
      </c>
      <c r="CW51" s="45">
        <f t="shared" si="210"/>
        <v>-0.88888888888888884</v>
      </c>
      <c r="CX51" s="114">
        <f>+IFERROR(VLOOKUP($B51,PPTO!$Q:$T,4,FALSE),0)</f>
        <v>20.552325581395351</v>
      </c>
      <c r="CY51" s="45">
        <f t="shared" si="211"/>
        <v>4.8656294200848653E-2</v>
      </c>
      <c r="DA51" s="118">
        <f>+IFERROR(VLOOKUP($B51,'INF SUCURSALES'!$BM:$BP,3,FALSE),0)</f>
        <v>0</v>
      </c>
      <c r="DB51" s="118">
        <f>+IFERROR(VLOOKUP($B51,'INF SUCURSALES'!$BR:$BU,3,FALSE),0)</f>
        <v>0</v>
      </c>
      <c r="DC51" s="118">
        <f>+IFERROR(VLOOKUP($B51,'INF SUCURSALES'!$BW:$BZ,3,FALSE),0)</f>
        <v>0</v>
      </c>
      <c r="DD51" s="121">
        <f t="shared" si="471"/>
        <v>0</v>
      </c>
      <c r="DE51" s="45" t="str">
        <f t="shared" si="472"/>
        <v>N.A</v>
      </c>
      <c r="DF51" s="121">
        <f t="shared" si="473"/>
        <v>0</v>
      </c>
      <c r="DG51" s="45" t="str">
        <f t="shared" si="474"/>
        <v>N.A</v>
      </c>
      <c r="DH51" s="118">
        <f>+IFERROR(VLOOKUP($B51,PPTO!$V:$Y,3,FALSE),0)</f>
        <v>0</v>
      </c>
      <c r="DI51" s="45">
        <f t="shared" si="475"/>
        <v>0</v>
      </c>
      <c r="DJ51" s="47"/>
      <c r="DK51" s="48">
        <f>+IFERROR(VLOOKUP($B51,'INF SUCURSALES'!$BM:$BP,4,FALSE),0)</f>
        <v>0</v>
      </c>
      <c r="DL51" s="48">
        <f>+IFERROR(VLOOKUP($B51,'INF SUCURSALES'!$BR:$BU,4,FALSE),0)</f>
        <v>0</v>
      </c>
      <c r="DM51" s="48">
        <f>+IFERROR(VLOOKUP($B51,'INF SUCURSALES'!$BW:$BZ,4,FALSE),0)</f>
        <v>0</v>
      </c>
      <c r="DN51" s="136">
        <f t="shared" si="476"/>
        <v>0</v>
      </c>
      <c r="DO51" s="45" t="str">
        <f t="shared" si="477"/>
        <v>N.A</v>
      </c>
      <c r="DP51" s="136">
        <f t="shared" si="478"/>
        <v>0</v>
      </c>
      <c r="DQ51" s="45" t="str">
        <f t="shared" si="479"/>
        <v>N.A</v>
      </c>
      <c r="DR51" s="114">
        <f>+IFERROR(VLOOKUP($B51,PPTO!$V:$Y,4,FALSE),0)</f>
        <v>0</v>
      </c>
      <c r="DS51" s="45">
        <f t="shared" si="480"/>
        <v>0</v>
      </c>
      <c r="DU51" s="118">
        <f>+IFERROR(VLOOKUP($B51,'INF SUCURSALES'!$CC:$CF,3,FALSE),0)</f>
        <v>0</v>
      </c>
      <c r="DV51" s="118">
        <f>+IFERROR(VLOOKUP($B51,'INF SUCURSALES'!$CH:$CK,3,FALSE),0)</f>
        <v>0</v>
      </c>
      <c r="DW51" s="118">
        <f>+IFERROR(VLOOKUP($B51,'INF SUCURSALES'!$CM:$CP,3,FALSE),0)</f>
        <v>0</v>
      </c>
      <c r="DX51" s="121">
        <f t="shared" si="481"/>
        <v>0</v>
      </c>
      <c r="DY51" s="45" t="str">
        <f t="shared" si="482"/>
        <v>N.A</v>
      </c>
      <c r="DZ51" s="121">
        <f t="shared" si="483"/>
        <v>0</v>
      </c>
      <c r="EA51" s="45" t="str">
        <f t="shared" si="484"/>
        <v>N.A</v>
      </c>
      <c r="EB51" s="118">
        <f>+IFERROR(VLOOKUP($B51,PPTO!$AA:$AD,3,FALSE),0)</f>
        <v>0</v>
      </c>
      <c r="EC51" s="45">
        <f t="shared" si="485"/>
        <v>0</v>
      </c>
      <c r="ED51" s="47"/>
      <c r="EE51" s="48">
        <f>+IFERROR(VLOOKUP($B51,'INF SUCURSALES'!$CC:$CF,4,FALSE),0)</f>
        <v>0</v>
      </c>
      <c r="EF51" s="48">
        <f>+IFERROR(VLOOKUP($B51,'INF SUCURSALES'!$CH:$CK,4,FALSE),0)</f>
        <v>0</v>
      </c>
      <c r="EG51" s="48">
        <f>+IFERROR(VLOOKUP($B51,'INF SUCURSALES'!$CM:$CP,4,FALSE),0)</f>
        <v>0</v>
      </c>
      <c r="EH51" s="136">
        <f t="shared" si="486"/>
        <v>0</v>
      </c>
      <c r="EI51" s="45" t="str">
        <f t="shared" si="487"/>
        <v>N.A</v>
      </c>
      <c r="EJ51" s="136">
        <f t="shared" si="488"/>
        <v>0</v>
      </c>
      <c r="EK51" s="45" t="str">
        <f t="shared" si="489"/>
        <v>N.A</v>
      </c>
      <c r="EL51" s="114">
        <f>+IFERROR(VLOOKUP($B51,PPTO!$AA:$AD,4,FALSE),0)</f>
        <v>0</v>
      </c>
      <c r="EM51" s="45">
        <f t="shared" si="490"/>
        <v>0</v>
      </c>
    </row>
    <row r="52" spans="2:143" x14ac:dyDescent="0.3">
      <c r="B52" s="35">
        <v>1058</v>
      </c>
      <c r="C52" s="36" t="s">
        <v>190</v>
      </c>
      <c r="E52" s="118">
        <f t="shared" si="428"/>
        <v>560236</v>
      </c>
      <c r="F52" s="118">
        <f t="shared" si="429"/>
        <v>0</v>
      </c>
      <c r="G52" s="118">
        <f t="shared" si="430"/>
        <v>0</v>
      </c>
      <c r="H52" s="121">
        <f t="shared" si="431"/>
        <v>-560236</v>
      </c>
      <c r="I52" s="45">
        <f t="shared" si="432"/>
        <v>-1</v>
      </c>
      <c r="J52" s="121">
        <f t="shared" si="433"/>
        <v>0</v>
      </c>
      <c r="K52" s="45" t="str">
        <f t="shared" si="434"/>
        <v>N.A</v>
      </c>
      <c r="L52" s="118">
        <f t="shared" si="435"/>
        <v>5425036.4163866164</v>
      </c>
      <c r="M52" s="45">
        <f t="shared" si="436"/>
        <v>0</v>
      </c>
      <c r="N52" s="47"/>
      <c r="O52" s="48">
        <f t="shared" si="437"/>
        <v>7</v>
      </c>
      <c r="P52" s="48">
        <f t="shared" si="438"/>
        <v>0</v>
      </c>
      <c r="Q52" s="48">
        <f t="shared" si="439"/>
        <v>0</v>
      </c>
      <c r="R52" s="136">
        <f t="shared" si="440"/>
        <v>-7</v>
      </c>
      <c r="S52" s="45">
        <f t="shared" si="441"/>
        <v>-1</v>
      </c>
      <c r="T52" s="136">
        <f t="shared" si="442"/>
        <v>0</v>
      </c>
      <c r="U52" s="45" t="str">
        <f t="shared" si="443"/>
        <v>N.A</v>
      </c>
      <c r="V52" s="114">
        <f t="shared" si="444"/>
        <v>22.936046511627907</v>
      </c>
      <c r="W52" s="45">
        <f t="shared" si="445"/>
        <v>0</v>
      </c>
      <c r="Y52" s="118">
        <f>+IFERROR(VLOOKUP(B52,'INF SUCURSALES'!$B:$E,3,FALSE),0)</f>
        <v>560236</v>
      </c>
      <c r="Z52" s="118">
        <f>+IFERROR(VLOOKUP(B52,'INF SUCURSALES'!$G:$J,3,FALSE),0)</f>
        <v>0</v>
      </c>
      <c r="AA52" s="118">
        <f>+IFERROR(VLOOKUP(B52,'INF SUCURSALES'!$L:$O,3,FALSE),0)</f>
        <v>0</v>
      </c>
      <c r="AB52" s="121">
        <f t="shared" si="446"/>
        <v>-560236</v>
      </c>
      <c r="AC52" s="45">
        <f t="shared" si="447"/>
        <v>-1</v>
      </c>
      <c r="AD52" s="121">
        <f t="shared" si="448"/>
        <v>0</v>
      </c>
      <c r="AE52" s="45" t="str">
        <f t="shared" si="449"/>
        <v>N.A</v>
      </c>
      <c r="AF52" s="118">
        <f>+IFERROR(VLOOKUP($B52,PPTO!$B:$E,3,FALSE),0)</f>
        <v>977087.08083844371</v>
      </c>
      <c r="AG52" s="45">
        <f t="shared" si="450"/>
        <v>0</v>
      </c>
      <c r="AI52" s="48">
        <f>+IFERROR(VLOOKUP(B52,'INF SUCURSALES'!$B:$E,4,FALSE),0)</f>
        <v>7</v>
      </c>
      <c r="AJ52" s="48">
        <f>+IFERROR(VLOOKUP(B52,'INF SUCURSALES'!$G:$J,4,FALSE),0)</f>
        <v>0</v>
      </c>
      <c r="AK52" s="48">
        <f>+IFERROR(VLOOKUP(B52,'INF SUCURSALES'!$L:$O,4,FALSE),0)</f>
        <v>0</v>
      </c>
      <c r="AL52" s="136">
        <f t="shared" si="451"/>
        <v>-7</v>
      </c>
      <c r="AM52" s="45">
        <f t="shared" si="452"/>
        <v>-1</v>
      </c>
      <c r="AN52" s="136">
        <f t="shared" si="453"/>
        <v>0</v>
      </c>
      <c r="AO52" s="45" t="str">
        <f t="shared" si="454"/>
        <v>N.A</v>
      </c>
      <c r="AP52" s="114">
        <f>+IFERROR(VLOOKUP($B52,PPTO!$B:$E,4,FALSE),0)</f>
        <v>7</v>
      </c>
      <c r="AQ52" s="45">
        <f t="shared" si="455"/>
        <v>0</v>
      </c>
      <c r="AS52" s="118">
        <f>+IFERROR(VLOOKUP(B52,'INF SUCURSALES'!$R:$U,3,FALSE),0)</f>
        <v>0</v>
      </c>
      <c r="AT52" s="118">
        <f>+IFERROR(VLOOKUP(B52,'INF SUCURSALES'!$W:$Z,3,FALSE),0)</f>
        <v>0</v>
      </c>
      <c r="AU52" s="118">
        <f>+IFERROR(VLOOKUP(B52,'INF SUCURSALES'!$AB:$AE,3,FALSE),0)</f>
        <v>0</v>
      </c>
      <c r="AV52" s="121">
        <f t="shared" si="456"/>
        <v>0</v>
      </c>
      <c r="AW52" s="45" t="str">
        <f t="shared" si="457"/>
        <v>N.A</v>
      </c>
      <c r="AX52" s="121">
        <f t="shared" si="458"/>
        <v>0</v>
      </c>
      <c r="AY52" s="45" t="str">
        <f t="shared" si="459"/>
        <v>N.A</v>
      </c>
      <c r="AZ52" s="118">
        <f>+IFERROR(VLOOKUP($B52,PPTO!$G:$J,3,FALSE),0)</f>
        <v>0</v>
      </c>
      <c r="BA52" s="45">
        <f t="shared" si="460"/>
        <v>0</v>
      </c>
      <c r="BC52" s="48">
        <f>+IFERROR(VLOOKUP(B52,'INF SUCURSALES'!$R:$U,4,FALSE),0)</f>
        <v>0</v>
      </c>
      <c r="BD52" s="48">
        <f>+IFERROR(VLOOKUP(B52,'INF SUCURSALES'!$W:$Z,4,FALSE),0)</f>
        <v>0</v>
      </c>
      <c r="BE52" s="48">
        <f>+IFERROR(VLOOKUP(B52,'INF SUCURSALES'!$AB:$AE,4,FALSE),0)</f>
        <v>0</v>
      </c>
      <c r="BF52" s="136">
        <f t="shared" si="461"/>
        <v>0</v>
      </c>
      <c r="BG52" s="45" t="str">
        <f t="shared" si="462"/>
        <v>N.A</v>
      </c>
      <c r="BH52" s="136">
        <f t="shared" si="463"/>
        <v>0</v>
      </c>
      <c r="BI52" s="45" t="str">
        <f t="shared" si="464"/>
        <v>N.A</v>
      </c>
      <c r="BJ52" s="114">
        <f>+IFERROR(VLOOKUP($B52,PPTO!$G:$J,4,FALSE),0)</f>
        <v>0</v>
      </c>
      <c r="BK52" s="45">
        <f t="shared" si="465"/>
        <v>0</v>
      </c>
      <c r="BM52" s="118">
        <f>+IFERROR(VLOOKUP($B52,'INF SUCURSALES'!$AH:$AK,3,FALSE),0)</f>
        <v>0</v>
      </c>
      <c r="BN52" s="118">
        <f>+IFERROR(VLOOKUP($B52,'INF SUCURSALES'!$AM:$AP,3,FALSE),0)</f>
        <v>0</v>
      </c>
      <c r="BO52" s="118">
        <f>+IFERROR(VLOOKUP($B52,'INF SUCURSALES'!$AR:$AU,3,FALSE),0)</f>
        <v>0</v>
      </c>
      <c r="BP52" s="121">
        <f t="shared" si="466"/>
        <v>0</v>
      </c>
      <c r="BQ52" s="45" t="str">
        <f t="shared" si="467"/>
        <v>N.A</v>
      </c>
      <c r="BR52" s="121">
        <f t="shared" si="468"/>
        <v>0</v>
      </c>
      <c r="BS52" s="45" t="str">
        <f t="shared" si="469"/>
        <v>N.A</v>
      </c>
      <c r="BT52" s="118">
        <f>+IFERROR(VLOOKUP($B52,PPTO!$L:$O,3,FALSE),0)</f>
        <v>4428571.4285714282</v>
      </c>
      <c r="BU52" s="45">
        <f t="shared" si="470"/>
        <v>0</v>
      </c>
      <c r="BW52" s="48">
        <f>+IFERROR(VLOOKUP($B52,'INF SUCURSALES'!$AH:$AK,4,FALSE),0)</f>
        <v>0</v>
      </c>
      <c r="BX52" s="48">
        <f>+IFERROR(VLOOKUP($B52,'INF SUCURSALES'!$AM:$AP,4,FALSE),0)</f>
        <v>0</v>
      </c>
      <c r="BY52" s="48">
        <f>+IFERROR(VLOOKUP($B52,'INF SUCURSALES'!$AR:$AU,4,FALSE),0)</f>
        <v>0</v>
      </c>
      <c r="BZ52" s="136">
        <f t="shared" si="197"/>
        <v>0</v>
      </c>
      <c r="CA52" s="45" t="str">
        <f t="shared" si="198"/>
        <v>N.A</v>
      </c>
      <c r="CB52" s="136">
        <f t="shared" si="199"/>
        <v>0</v>
      </c>
      <c r="CC52" s="45" t="str">
        <f t="shared" si="200"/>
        <v>N.A</v>
      </c>
      <c r="CD52" s="114">
        <f>+IFERROR(VLOOKUP($B52,PPTO!$L:$O,4,FALSE),0)</f>
        <v>13</v>
      </c>
      <c r="CE52" s="45">
        <f t="shared" si="201"/>
        <v>0</v>
      </c>
      <c r="CG52" s="118">
        <f>+IFERROR(VLOOKUP($B52,'INF SUCURSALES'!$AW:$AZ,3,FALSE),0)</f>
        <v>0</v>
      </c>
      <c r="CH52" s="118">
        <f>+IFERROR(VLOOKUP($B52,'INF SUCURSALES'!$BB:$BE,3,FALSE),0)</f>
        <v>0</v>
      </c>
      <c r="CI52" s="118">
        <f>+IFERROR(VLOOKUP($B52,'INF SUCURSALES'!$BG:$BJ,3,FALSE),0)</f>
        <v>0</v>
      </c>
      <c r="CJ52" s="121">
        <f t="shared" si="202"/>
        <v>0</v>
      </c>
      <c r="CK52" s="45" t="str">
        <f t="shared" si="203"/>
        <v>N.A</v>
      </c>
      <c r="CL52" s="121">
        <f t="shared" si="204"/>
        <v>0</v>
      </c>
      <c r="CM52" s="45" t="str">
        <f t="shared" si="205"/>
        <v>N.A</v>
      </c>
      <c r="CN52" s="118">
        <f>+IFERROR(VLOOKUP($B52,PPTO!$Q:$T,3,FALSE),0)</f>
        <v>19377.906976744187</v>
      </c>
      <c r="CO52" s="45">
        <f t="shared" si="206"/>
        <v>0</v>
      </c>
      <c r="CQ52" s="48">
        <f>+IFERROR(VLOOKUP($B52,'INF SUCURSALES'!$AW:$AZ,4,FALSE),0)</f>
        <v>0</v>
      </c>
      <c r="CR52" s="48">
        <f>+IFERROR(VLOOKUP($B52,'INF SUCURSALES'!$BB:$BE,4,FALSE),0)</f>
        <v>0</v>
      </c>
      <c r="CS52" s="48">
        <f>+IFERROR(VLOOKUP($B52,'INF SUCURSALES'!$BG:$BJ,4,FALSE),0)</f>
        <v>0</v>
      </c>
      <c r="CT52" s="136">
        <f t="shared" si="207"/>
        <v>0</v>
      </c>
      <c r="CU52" s="45" t="str">
        <f t="shared" si="208"/>
        <v>N.A</v>
      </c>
      <c r="CV52" s="136">
        <f t="shared" si="209"/>
        <v>0</v>
      </c>
      <c r="CW52" s="45" t="str">
        <f t="shared" si="210"/>
        <v>N.A</v>
      </c>
      <c r="CX52" s="114">
        <f>+IFERROR(VLOOKUP($B52,PPTO!$Q:$T,4,FALSE),0)</f>
        <v>2.9360465116279069</v>
      </c>
      <c r="CY52" s="45">
        <f t="shared" si="211"/>
        <v>0</v>
      </c>
      <c r="DA52" s="118">
        <f>+IFERROR(VLOOKUP($B52,'INF SUCURSALES'!$BM:$BP,3,FALSE),0)</f>
        <v>0</v>
      </c>
      <c r="DB52" s="118">
        <f>+IFERROR(VLOOKUP($B52,'INF SUCURSALES'!$BR:$BU,3,FALSE),0)</f>
        <v>0</v>
      </c>
      <c r="DC52" s="118">
        <f>+IFERROR(VLOOKUP($B52,'INF SUCURSALES'!$BW:$BZ,3,FALSE),0)</f>
        <v>0</v>
      </c>
      <c r="DD52" s="121">
        <f t="shared" si="471"/>
        <v>0</v>
      </c>
      <c r="DE52" s="45" t="str">
        <f t="shared" si="472"/>
        <v>N.A</v>
      </c>
      <c r="DF52" s="121">
        <f t="shared" si="473"/>
        <v>0</v>
      </c>
      <c r="DG52" s="45" t="str">
        <f t="shared" si="474"/>
        <v>N.A</v>
      </c>
      <c r="DH52" s="118">
        <f>+IFERROR(VLOOKUP($B52,PPTO!$V:$Y,3,FALSE),0)</f>
        <v>0</v>
      </c>
      <c r="DI52" s="45">
        <f t="shared" si="475"/>
        <v>0</v>
      </c>
      <c r="DJ52" s="47"/>
      <c r="DK52" s="48">
        <f>+IFERROR(VLOOKUP($B52,'INF SUCURSALES'!$BM:$BP,4,FALSE),0)</f>
        <v>0</v>
      </c>
      <c r="DL52" s="48">
        <f>+IFERROR(VLOOKUP($B52,'INF SUCURSALES'!$BR:$BU,4,FALSE),0)</f>
        <v>0</v>
      </c>
      <c r="DM52" s="48">
        <f>+IFERROR(VLOOKUP($B52,'INF SUCURSALES'!$BW:$BZ,4,FALSE),0)</f>
        <v>0</v>
      </c>
      <c r="DN52" s="136">
        <f t="shared" si="476"/>
        <v>0</v>
      </c>
      <c r="DO52" s="45" t="str">
        <f t="shared" si="477"/>
        <v>N.A</v>
      </c>
      <c r="DP52" s="136">
        <f t="shared" si="478"/>
        <v>0</v>
      </c>
      <c r="DQ52" s="45" t="str">
        <f t="shared" si="479"/>
        <v>N.A</v>
      </c>
      <c r="DR52" s="114">
        <f>+IFERROR(VLOOKUP($B52,PPTO!$V:$Y,4,FALSE),0)</f>
        <v>0</v>
      </c>
      <c r="DS52" s="45">
        <f t="shared" si="480"/>
        <v>0</v>
      </c>
      <c r="DU52" s="118">
        <f>+IFERROR(VLOOKUP($B52,'INF SUCURSALES'!$CC:$CF,3,FALSE),0)</f>
        <v>0</v>
      </c>
      <c r="DV52" s="118">
        <f>+IFERROR(VLOOKUP($B52,'INF SUCURSALES'!$CH:$CK,3,FALSE),0)</f>
        <v>0</v>
      </c>
      <c r="DW52" s="118">
        <f>+IFERROR(VLOOKUP($B52,'INF SUCURSALES'!$CM:$CP,3,FALSE),0)</f>
        <v>0</v>
      </c>
      <c r="DX52" s="121">
        <f t="shared" si="481"/>
        <v>0</v>
      </c>
      <c r="DY52" s="45" t="str">
        <f t="shared" si="482"/>
        <v>N.A</v>
      </c>
      <c r="DZ52" s="121">
        <f t="shared" si="483"/>
        <v>0</v>
      </c>
      <c r="EA52" s="45" t="str">
        <f t="shared" si="484"/>
        <v>N.A</v>
      </c>
      <c r="EB52" s="118">
        <f>+IFERROR(VLOOKUP($B52,PPTO!$AA:$AD,3,FALSE),0)</f>
        <v>0</v>
      </c>
      <c r="EC52" s="45">
        <f t="shared" si="485"/>
        <v>0</v>
      </c>
      <c r="ED52" s="47"/>
      <c r="EE52" s="48">
        <f>+IFERROR(VLOOKUP($B52,'INF SUCURSALES'!$CC:$CF,4,FALSE),0)</f>
        <v>0</v>
      </c>
      <c r="EF52" s="48">
        <f>+IFERROR(VLOOKUP($B52,'INF SUCURSALES'!$CH:$CK,4,FALSE),0)</f>
        <v>0</v>
      </c>
      <c r="EG52" s="48">
        <f>+IFERROR(VLOOKUP($B52,'INF SUCURSALES'!$CM:$CP,4,FALSE),0)</f>
        <v>0</v>
      </c>
      <c r="EH52" s="136">
        <f t="shared" si="486"/>
        <v>0</v>
      </c>
      <c r="EI52" s="45" t="str">
        <f t="shared" si="487"/>
        <v>N.A</v>
      </c>
      <c r="EJ52" s="136">
        <f t="shared" si="488"/>
        <v>0</v>
      </c>
      <c r="EK52" s="45" t="str">
        <f t="shared" si="489"/>
        <v>N.A</v>
      </c>
      <c r="EL52" s="114">
        <f>+IFERROR(VLOOKUP($B52,PPTO!$AA:$AD,4,FALSE),0)</f>
        <v>0</v>
      </c>
      <c r="EM52" s="45">
        <f t="shared" si="490"/>
        <v>0</v>
      </c>
    </row>
    <row r="53" spans="2:143" x14ac:dyDescent="0.3">
      <c r="B53" s="35">
        <v>1069</v>
      </c>
      <c r="C53" s="36" t="s">
        <v>191</v>
      </c>
      <c r="E53" s="118">
        <f t="shared" si="428"/>
        <v>6979043</v>
      </c>
      <c r="F53" s="118">
        <f t="shared" si="429"/>
        <v>3972828</v>
      </c>
      <c r="G53" s="118">
        <f t="shared" si="430"/>
        <v>362840</v>
      </c>
      <c r="H53" s="121">
        <f t="shared" si="431"/>
        <v>-6616203</v>
      </c>
      <c r="I53" s="45">
        <f t="shared" si="432"/>
        <v>-0.948010063843997</v>
      </c>
      <c r="J53" s="121">
        <f t="shared" si="433"/>
        <v>-3609988</v>
      </c>
      <c r="K53" s="45">
        <f t="shared" si="434"/>
        <v>-0.90866959254213875</v>
      </c>
      <c r="L53" s="118">
        <f t="shared" si="435"/>
        <v>8748924.2835191283</v>
      </c>
      <c r="M53" s="45">
        <f t="shared" si="436"/>
        <v>4.1472527163539795E-2</v>
      </c>
      <c r="N53" s="47"/>
      <c r="O53" s="48">
        <f t="shared" si="437"/>
        <v>59</v>
      </c>
      <c r="P53" s="48">
        <f t="shared" si="438"/>
        <v>36</v>
      </c>
      <c r="Q53" s="48">
        <f t="shared" si="439"/>
        <v>4</v>
      </c>
      <c r="R53" s="136">
        <f t="shared" si="440"/>
        <v>-55</v>
      </c>
      <c r="S53" s="45">
        <f t="shared" si="441"/>
        <v>-0.93220338983050843</v>
      </c>
      <c r="T53" s="136">
        <f t="shared" si="442"/>
        <v>-32</v>
      </c>
      <c r="U53" s="45">
        <f t="shared" si="443"/>
        <v>-0.88888888888888884</v>
      </c>
      <c r="V53" s="114">
        <f t="shared" si="444"/>
        <v>62.14825581395349</v>
      </c>
      <c r="W53" s="45">
        <f t="shared" si="445"/>
        <v>6.4362224612937932E-2</v>
      </c>
      <c r="Y53" s="118">
        <f>+IFERROR(VLOOKUP(B53,'INF SUCURSALES'!$B:$E,3,FALSE),0)</f>
        <v>6767837</v>
      </c>
      <c r="Z53" s="118">
        <f>+IFERROR(VLOOKUP(B53,'INF SUCURSALES'!$G:$J,3,FALSE),0)</f>
        <v>2439528</v>
      </c>
      <c r="AA53" s="118">
        <f>+IFERROR(VLOOKUP(B53,'INF SUCURSALES'!$L:$O,3,FALSE),0)</f>
        <v>362840</v>
      </c>
      <c r="AB53" s="121">
        <f t="shared" si="446"/>
        <v>-6404997</v>
      </c>
      <c r="AC53" s="45">
        <f t="shared" si="447"/>
        <v>-0.94638759769184744</v>
      </c>
      <c r="AD53" s="121">
        <f t="shared" si="448"/>
        <v>-2076688</v>
      </c>
      <c r="AE53" s="45">
        <f t="shared" si="449"/>
        <v>-0.85126631053220136</v>
      </c>
      <c r="AF53" s="118">
        <f>+IFERROR(VLOOKUP($B53,PPTO!$B:$E,3,FALSE),0)</f>
        <v>4213774.3665756071</v>
      </c>
      <c r="AG53" s="45">
        <f t="shared" si="450"/>
        <v>8.6108075192186398E-2</v>
      </c>
      <c r="AI53" s="48">
        <f>+IFERROR(VLOOKUP(B53,'INF SUCURSALES'!$B:$E,4,FALSE),0)</f>
        <v>56</v>
      </c>
      <c r="AJ53" s="48">
        <f>+IFERROR(VLOOKUP(B53,'INF SUCURSALES'!$G:$J,4,FALSE),0)</f>
        <v>28</v>
      </c>
      <c r="AK53" s="48">
        <f>+IFERROR(VLOOKUP(B53,'INF SUCURSALES'!$L:$O,4,FALSE),0)</f>
        <v>4</v>
      </c>
      <c r="AL53" s="136">
        <f t="shared" si="451"/>
        <v>-52</v>
      </c>
      <c r="AM53" s="45">
        <f t="shared" si="452"/>
        <v>-0.9285714285714286</v>
      </c>
      <c r="AN53" s="136">
        <f t="shared" si="453"/>
        <v>-24</v>
      </c>
      <c r="AO53" s="45">
        <f t="shared" si="454"/>
        <v>-0.8571428571428571</v>
      </c>
      <c r="AP53" s="114">
        <f>+IFERROR(VLOOKUP($B53,PPTO!$B:$E,4,FALSE),0)</f>
        <v>33</v>
      </c>
      <c r="AQ53" s="45">
        <f t="shared" si="455"/>
        <v>0.12121212121212122</v>
      </c>
      <c r="AS53" s="118">
        <f>+IFERROR(VLOOKUP(B53,'INF SUCURSALES'!$R:$U,3,FALSE),0)</f>
        <v>211206</v>
      </c>
      <c r="AT53" s="118">
        <f>+IFERROR(VLOOKUP(B53,'INF SUCURSALES'!$W:$Z,3,FALSE),0)</f>
        <v>0</v>
      </c>
      <c r="AU53" s="118">
        <f>+IFERROR(VLOOKUP(B53,'INF SUCURSALES'!$AB:$AE,3,FALSE),0)</f>
        <v>0</v>
      </c>
      <c r="AV53" s="121">
        <f t="shared" si="456"/>
        <v>-211206</v>
      </c>
      <c r="AW53" s="45">
        <f t="shared" si="457"/>
        <v>-1</v>
      </c>
      <c r="AX53" s="121">
        <f t="shared" si="458"/>
        <v>0</v>
      </c>
      <c r="AY53" s="45" t="str">
        <f t="shared" si="459"/>
        <v>N.A</v>
      </c>
      <c r="AZ53" s="118">
        <f>+IFERROR(VLOOKUP($B53,PPTO!$G:$J,3,FALSE),0)</f>
        <v>0</v>
      </c>
      <c r="BA53" s="45">
        <f t="shared" si="460"/>
        <v>0</v>
      </c>
      <c r="BC53" s="48">
        <f>+IFERROR(VLOOKUP(B53,'INF SUCURSALES'!$R:$U,4,FALSE),0)</f>
        <v>3</v>
      </c>
      <c r="BD53" s="48">
        <f>+IFERROR(VLOOKUP(B53,'INF SUCURSALES'!$W:$Z,4,FALSE),0)</f>
        <v>0</v>
      </c>
      <c r="BE53" s="48">
        <f>+IFERROR(VLOOKUP(B53,'INF SUCURSALES'!$AB:$AE,4,FALSE),0)</f>
        <v>0</v>
      </c>
      <c r="BF53" s="136">
        <f t="shared" si="461"/>
        <v>-3</v>
      </c>
      <c r="BG53" s="45">
        <f t="shared" si="462"/>
        <v>-1</v>
      </c>
      <c r="BH53" s="136">
        <f t="shared" si="463"/>
        <v>0</v>
      </c>
      <c r="BI53" s="45" t="str">
        <f t="shared" si="464"/>
        <v>N.A</v>
      </c>
      <c r="BJ53" s="114">
        <f>+IFERROR(VLOOKUP($B53,PPTO!$G:$J,4,FALSE),0)</f>
        <v>0</v>
      </c>
      <c r="BK53" s="45">
        <f t="shared" si="465"/>
        <v>0</v>
      </c>
      <c r="BM53" s="118">
        <f>+IFERROR(VLOOKUP($B53,'INF SUCURSALES'!$AH:$AK,3,FALSE),0)</f>
        <v>0</v>
      </c>
      <c r="BN53" s="118">
        <f>+IFERROR(VLOOKUP($B53,'INF SUCURSALES'!$AM:$AP,3,FALSE),0)</f>
        <v>1500300</v>
      </c>
      <c r="BO53" s="118">
        <f>+IFERROR(VLOOKUP($B53,'INF SUCURSALES'!$AR:$AU,3,FALSE),0)</f>
        <v>0</v>
      </c>
      <c r="BP53" s="121">
        <f t="shared" si="466"/>
        <v>0</v>
      </c>
      <c r="BQ53" s="45" t="str">
        <f t="shared" si="467"/>
        <v>N.A</v>
      </c>
      <c r="BR53" s="121">
        <f t="shared" si="468"/>
        <v>-1500300</v>
      </c>
      <c r="BS53" s="45">
        <f t="shared" si="469"/>
        <v>-1</v>
      </c>
      <c r="BT53" s="118">
        <f>+IFERROR(VLOOKUP($B53,PPTO!$L:$O,3,FALSE),0)</f>
        <v>4428571.4285714282</v>
      </c>
      <c r="BU53" s="45">
        <f t="shared" si="470"/>
        <v>0</v>
      </c>
      <c r="BW53" s="48">
        <f>+IFERROR(VLOOKUP($B53,'INF SUCURSALES'!$AH:$AK,4,FALSE),0)</f>
        <v>0</v>
      </c>
      <c r="BX53" s="48">
        <f>+IFERROR(VLOOKUP($B53,'INF SUCURSALES'!$AM:$AP,4,FALSE),0)</f>
        <v>3</v>
      </c>
      <c r="BY53" s="48">
        <f>+IFERROR(VLOOKUP($B53,'INF SUCURSALES'!$AR:$AU,4,FALSE),0)</f>
        <v>0</v>
      </c>
      <c r="BZ53" s="136">
        <f t="shared" si="197"/>
        <v>0</v>
      </c>
      <c r="CA53" s="45" t="str">
        <f t="shared" si="198"/>
        <v>N.A</v>
      </c>
      <c r="CB53" s="136">
        <f t="shared" si="199"/>
        <v>-3</v>
      </c>
      <c r="CC53" s="45">
        <f t="shared" si="200"/>
        <v>-1</v>
      </c>
      <c r="CD53" s="114">
        <f>+IFERROR(VLOOKUP($B53,PPTO!$L:$O,4,FALSE),0)</f>
        <v>13</v>
      </c>
      <c r="CE53" s="45">
        <f t="shared" si="201"/>
        <v>0</v>
      </c>
      <c r="CG53" s="118">
        <f>+IFERROR(VLOOKUP($B53,'INF SUCURSALES'!$AW:$AZ,3,FALSE),0)</f>
        <v>0</v>
      </c>
      <c r="CH53" s="118">
        <f>+IFERROR(VLOOKUP($B53,'INF SUCURSALES'!$BB:$BE,3,FALSE),0)</f>
        <v>33000</v>
      </c>
      <c r="CI53" s="118">
        <f>+IFERROR(VLOOKUP($B53,'INF SUCURSALES'!$BG:$BJ,3,FALSE),0)</f>
        <v>0</v>
      </c>
      <c r="CJ53" s="121">
        <f t="shared" si="202"/>
        <v>0</v>
      </c>
      <c r="CK53" s="45" t="str">
        <f t="shared" si="203"/>
        <v>N.A</v>
      </c>
      <c r="CL53" s="121">
        <f t="shared" si="204"/>
        <v>-33000</v>
      </c>
      <c r="CM53" s="45">
        <f t="shared" si="205"/>
        <v>-1</v>
      </c>
      <c r="CN53" s="118">
        <f>+IFERROR(VLOOKUP($B53,PPTO!$Q:$T,3,FALSE),0)</f>
        <v>106578.48837209304</v>
      </c>
      <c r="CO53" s="45">
        <f t="shared" si="206"/>
        <v>0</v>
      </c>
      <c r="CQ53" s="48">
        <f>+IFERROR(VLOOKUP($B53,'INF SUCURSALES'!$AW:$AZ,4,FALSE),0)</f>
        <v>0</v>
      </c>
      <c r="CR53" s="48">
        <f>+IFERROR(VLOOKUP($B53,'INF SUCURSALES'!$BB:$BE,4,FALSE),0)</f>
        <v>5</v>
      </c>
      <c r="CS53" s="48">
        <f>+IFERROR(VLOOKUP($B53,'INF SUCURSALES'!$BG:$BJ,4,FALSE),0)</f>
        <v>0</v>
      </c>
      <c r="CT53" s="136">
        <f t="shared" si="207"/>
        <v>0</v>
      </c>
      <c r="CU53" s="45" t="str">
        <f t="shared" si="208"/>
        <v>N.A</v>
      </c>
      <c r="CV53" s="136">
        <f t="shared" si="209"/>
        <v>-5</v>
      </c>
      <c r="CW53" s="45">
        <f t="shared" si="210"/>
        <v>-1</v>
      </c>
      <c r="CX53" s="114">
        <f>+IFERROR(VLOOKUP($B53,PPTO!$Q:$T,4,FALSE),0)</f>
        <v>16.14825581395349</v>
      </c>
      <c r="CY53" s="45">
        <f t="shared" si="211"/>
        <v>0</v>
      </c>
      <c r="DA53" s="118">
        <f>+IFERROR(VLOOKUP($B53,'INF SUCURSALES'!$BM:$BP,3,FALSE),0)</f>
        <v>0</v>
      </c>
      <c r="DB53" s="118">
        <f>+IFERROR(VLOOKUP($B53,'INF SUCURSALES'!$BR:$BU,3,FALSE),0)</f>
        <v>0</v>
      </c>
      <c r="DC53" s="118">
        <f>+IFERROR(VLOOKUP($B53,'INF SUCURSALES'!$BW:$BZ,3,FALSE),0)</f>
        <v>0</v>
      </c>
      <c r="DD53" s="121">
        <f t="shared" si="471"/>
        <v>0</v>
      </c>
      <c r="DE53" s="45" t="str">
        <f t="shared" si="472"/>
        <v>N.A</v>
      </c>
      <c r="DF53" s="121">
        <f t="shared" si="473"/>
        <v>0</v>
      </c>
      <c r="DG53" s="45" t="str">
        <f t="shared" si="474"/>
        <v>N.A</v>
      </c>
      <c r="DH53" s="118">
        <f>+IFERROR(VLOOKUP($B53,PPTO!$V:$Y,3,FALSE),0)</f>
        <v>0</v>
      </c>
      <c r="DI53" s="45">
        <f t="shared" si="475"/>
        <v>0</v>
      </c>
      <c r="DJ53" s="47"/>
      <c r="DK53" s="48">
        <f>+IFERROR(VLOOKUP($B53,'INF SUCURSALES'!$BM:$BP,4,FALSE),0)</f>
        <v>0</v>
      </c>
      <c r="DL53" s="48">
        <f>+IFERROR(VLOOKUP($B53,'INF SUCURSALES'!$BR:$BU,4,FALSE),0)</f>
        <v>0</v>
      </c>
      <c r="DM53" s="48">
        <f>+IFERROR(VLOOKUP($B53,'INF SUCURSALES'!$BW:$BZ,4,FALSE),0)</f>
        <v>0</v>
      </c>
      <c r="DN53" s="136">
        <f t="shared" si="476"/>
        <v>0</v>
      </c>
      <c r="DO53" s="45" t="str">
        <f t="shared" si="477"/>
        <v>N.A</v>
      </c>
      <c r="DP53" s="136">
        <f t="shared" si="478"/>
        <v>0</v>
      </c>
      <c r="DQ53" s="45" t="str">
        <f t="shared" si="479"/>
        <v>N.A</v>
      </c>
      <c r="DR53" s="114">
        <f>+IFERROR(VLOOKUP($B53,PPTO!$V:$Y,4,FALSE),0)</f>
        <v>0</v>
      </c>
      <c r="DS53" s="45">
        <f t="shared" si="480"/>
        <v>0</v>
      </c>
      <c r="DU53" s="118">
        <f>+IFERROR(VLOOKUP($B53,'INF SUCURSALES'!$CC:$CF,3,FALSE),0)</f>
        <v>0</v>
      </c>
      <c r="DV53" s="118">
        <f>+IFERROR(VLOOKUP($B53,'INF SUCURSALES'!$CH:$CK,3,FALSE),0)</f>
        <v>0</v>
      </c>
      <c r="DW53" s="118">
        <f>+IFERROR(VLOOKUP($B53,'INF SUCURSALES'!$CM:$CP,3,FALSE),0)</f>
        <v>0</v>
      </c>
      <c r="DX53" s="121">
        <f t="shared" si="481"/>
        <v>0</v>
      </c>
      <c r="DY53" s="45" t="str">
        <f t="shared" si="482"/>
        <v>N.A</v>
      </c>
      <c r="DZ53" s="121">
        <f t="shared" si="483"/>
        <v>0</v>
      </c>
      <c r="EA53" s="45" t="str">
        <f t="shared" si="484"/>
        <v>N.A</v>
      </c>
      <c r="EB53" s="118">
        <f>+IFERROR(VLOOKUP($B53,PPTO!$AA:$AD,3,FALSE),0)</f>
        <v>0</v>
      </c>
      <c r="EC53" s="45">
        <f t="shared" si="485"/>
        <v>0</v>
      </c>
      <c r="ED53" s="47"/>
      <c r="EE53" s="48">
        <f>+IFERROR(VLOOKUP($B53,'INF SUCURSALES'!$CC:$CF,4,FALSE),0)</f>
        <v>0</v>
      </c>
      <c r="EF53" s="48">
        <f>+IFERROR(VLOOKUP($B53,'INF SUCURSALES'!$CH:$CK,4,FALSE),0)</f>
        <v>0</v>
      </c>
      <c r="EG53" s="48">
        <f>+IFERROR(VLOOKUP($B53,'INF SUCURSALES'!$CM:$CP,4,FALSE),0)</f>
        <v>0</v>
      </c>
      <c r="EH53" s="136">
        <f t="shared" si="486"/>
        <v>0</v>
      </c>
      <c r="EI53" s="45" t="str">
        <f t="shared" si="487"/>
        <v>N.A</v>
      </c>
      <c r="EJ53" s="136">
        <f t="shared" si="488"/>
        <v>0</v>
      </c>
      <c r="EK53" s="45" t="str">
        <f t="shared" si="489"/>
        <v>N.A</v>
      </c>
      <c r="EL53" s="114">
        <f>+IFERROR(VLOOKUP($B53,PPTO!$AA:$AD,4,FALSE),0)</f>
        <v>0</v>
      </c>
      <c r="EM53" s="45">
        <f t="shared" si="490"/>
        <v>0</v>
      </c>
    </row>
    <row r="54" spans="2:143" x14ac:dyDescent="0.3">
      <c r="B54" s="35">
        <v>1075</v>
      </c>
      <c r="C54" s="36" t="s">
        <v>192</v>
      </c>
      <c r="E54" s="118">
        <f t="shared" si="428"/>
        <v>3296952</v>
      </c>
      <c r="F54" s="118">
        <f t="shared" si="429"/>
        <v>3268154</v>
      </c>
      <c r="G54" s="118">
        <f t="shared" si="430"/>
        <v>76988</v>
      </c>
      <c r="H54" s="121">
        <f t="shared" si="431"/>
        <v>-3219964</v>
      </c>
      <c r="I54" s="45">
        <f t="shared" si="432"/>
        <v>-0.97664873495276849</v>
      </c>
      <c r="J54" s="121">
        <f t="shared" si="433"/>
        <v>-3191166</v>
      </c>
      <c r="K54" s="45">
        <f t="shared" si="434"/>
        <v>-0.97644297055769103</v>
      </c>
      <c r="L54" s="118">
        <f t="shared" si="435"/>
        <v>7168488.6795188626</v>
      </c>
      <c r="M54" s="45">
        <f t="shared" si="436"/>
        <v>1.0739781206596997E-2</v>
      </c>
      <c r="N54" s="47"/>
      <c r="O54" s="48">
        <f t="shared" si="437"/>
        <v>26</v>
      </c>
      <c r="P54" s="48">
        <f t="shared" si="438"/>
        <v>20</v>
      </c>
      <c r="Q54" s="48">
        <f t="shared" si="439"/>
        <v>1</v>
      </c>
      <c r="R54" s="136">
        <f t="shared" si="440"/>
        <v>-25</v>
      </c>
      <c r="S54" s="45">
        <f t="shared" si="441"/>
        <v>-0.96153846153846156</v>
      </c>
      <c r="T54" s="136">
        <f t="shared" si="442"/>
        <v>-19</v>
      </c>
      <c r="U54" s="45">
        <f t="shared" si="443"/>
        <v>-0.95</v>
      </c>
      <c r="V54" s="114">
        <f t="shared" si="444"/>
        <v>44.276162790697676</v>
      </c>
      <c r="W54" s="45">
        <f t="shared" si="445"/>
        <v>2.2585516381064933E-2</v>
      </c>
      <c r="Y54" s="118">
        <f>+IFERROR(VLOOKUP(B54,'INF SUCURSALES'!$B:$E,3,FALSE),0)</f>
        <v>3085746</v>
      </c>
      <c r="Z54" s="118">
        <f>+IFERROR(VLOOKUP(B54,'INF SUCURSALES'!$G:$J,3,FALSE),0)</f>
        <v>857954</v>
      </c>
      <c r="AA54" s="118">
        <f>+IFERROR(VLOOKUP(B54,'INF SUCURSALES'!$L:$O,3,FALSE),0)</f>
        <v>76988</v>
      </c>
      <c r="AB54" s="121">
        <f t="shared" si="446"/>
        <v>-3008758</v>
      </c>
      <c r="AC54" s="45">
        <f t="shared" si="447"/>
        <v>-0.97505044161120191</v>
      </c>
      <c r="AD54" s="121">
        <f t="shared" si="448"/>
        <v>-780966</v>
      </c>
      <c r="AE54" s="45">
        <f t="shared" si="449"/>
        <v>-0.91026558533441182</v>
      </c>
      <c r="AF54" s="118">
        <f>+IFERROR(VLOOKUP($B54,PPTO!$B:$E,3,FALSE),0)</f>
        <v>2672094.57652883</v>
      </c>
      <c r="AG54" s="45">
        <f t="shared" si="450"/>
        <v>2.8811854444168231E-2</v>
      </c>
      <c r="AI54" s="48">
        <f>+IFERROR(VLOOKUP(B54,'INF SUCURSALES'!$B:$E,4,FALSE),0)</f>
        <v>25</v>
      </c>
      <c r="AJ54" s="48">
        <f>+IFERROR(VLOOKUP(B54,'INF SUCURSALES'!$G:$J,4,FALSE),0)</f>
        <v>11</v>
      </c>
      <c r="AK54" s="48">
        <f>+IFERROR(VLOOKUP(B54,'INF SUCURSALES'!$L:$O,4,FALSE),0)</f>
        <v>1</v>
      </c>
      <c r="AL54" s="136">
        <f t="shared" si="451"/>
        <v>-24</v>
      </c>
      <c r="AM54" s="45">
        <f t="shared" si="452"/>
        <v>-0.96</v>
      </c>
      <c r="AN54" s="136">
        <f t="shared" si="453"/>
        <v>-10</v>
      </c>
      <c r="AO54" s="45">
        <f t="shared" si="454"/>
        <v>-0.90909090909090906</v>
      </c>
      <c r="AP54" s="114">
        <f>+IFERROR(VLOOKUP($B54,PPTO!$B:$E,4,FALSE),0)</f>
        <v>21</v>
      </c>
      <c r="AQ54" s="45">
        <f t="shared" si="455"/>
        <v>4.7619047619047616E-2</v>
      </c>
      <c r="AS54" s="118">
        <f>+IFERROR(VLOOKUP(B54,'INF SUCURSALES'!$R:$U,3,FALSE),0)</f>
        <v>211206</v>
      </c>
      <c r="AT54" s="118">
        <f>+IFERROR(VLOOKUP(B54,'INF SUCURSALES'!$W:$Z,3,FALSE),0)</f>
        <v>0</v>
      </c>
      <c r="AU54" s="118">
        <f>+IFERROR(VLOOKUP(B54,'INF SUCURSALES'!$AB:$AE,3,FALSE),0)</f>
        <v>0</v>
      </c>
      <c r="AV54" s="121">
        <f t="shared" si="456"/>
        <v>-211206</v>
      </c>
      <c r="AW54" s="45">
        <f t="shared" si="457"/>
        <v>-1</v>
      </c>
      <c r="AX54" s="121">
        <f t="shared" si="458"/>
        <v>0</v>
      </c>
      <c r="AY54" s="45" t="str">
        <f t="shared" si="459"/>
        <v>N.A</v>
      </c>
      <c r="AZ54" s="118">
        <f>+IFERROR(VLOOKUP($B54,PPTO!$G:$J,3,FALSE),0)</f>
        <v>0</v>
      </c>
      <c r="BA54" s="45">
        <f t="shared" si="460"/>
        <v>0</v>
      </c>
      <c r="BC54" s="48">
        <f>+IFERROR(VLOOKUP(B54,'INF SUCURSALES'!$R:$U,4,FALSE),0)</f>
        <v>1</v>
      </c>
      <c r="BD54" s="48">
        <f>+IFERROR(VLOOKUP(B54,'INF SUCURSALES'!$W:$Z,4,FALSE),0)</f>
        <v>0</v>
      </c>
      <c r="BE54" s="48">
        <f>+IFERROR(VLOOKUP(B54,'INF SUCURSALES'!$AB:$AE,4,FALSE),0)</f>
        <v>0</v>
      </c>
      <c r="BF54" s="136">
        <f t="shared" si="461"/>
        <v>-1</v>
      </c>
      <c r="BG54" s="45">
        <f t="shared" si="462"/>
        <v>-1</v>
      </c>
      <c r="BH54" s="136">
        <f t="shared" si="463"/>
        <v>0</v>
      </c>
      <c r="BI54" s="45" t="str">
        <f t="shared" si="464"/>
        <v>N.A</v>
      </c>
      <c r="BJ54" s="114">
        <f>+IFERROR(VLOOKUP($B54,PPTO!$G:$J,4,FALSE),0)</f>
        <v>0</v>
      </c>
      <c r="BK54" s="45">
        <f t="shared" si="465"/>
        <v>0</v>
      </c>
      <c r="BM54" s="118">
        <f>+IFERROR(VLOOKUP($B54,'INF SUCURSALES'!$AH:$AK,3,FALSE),0)</f>
        <v>0</v>
      </c>
      <c r="BN54" s="118">
        <f>+IFERROR(VLOOKUP($B54,'INF SUCURSALES'!$AM:$AP,3,FALSE),0)</f>
        <v>2383800</v>
      </c>
      <c r="BO54" s="118">
        <f>+IFERROR(VLOOKUP($B54,'INF SUCURSALES'!$AR:$AU,3,FALSE),0)</f>
        <v>0</v>
      </c>
      <c r="BP54" s="121">
        <f t="shared" si="466"/>
        <v>0</v>
      </c>
      <c r="BQ54" s="45" t="str">
        <f t="shared" si="467"/>
        <v>N.A</v>
      </c>
      <c r="BR54" s="121">
        <f t="shared" si="468"/>
        <v>-2383800</v>
      </c>
      <c r="BS54" s="45">
        <f t="shared" si="469"/>
        <v>-1</v>
      </c>
      <c r="BT54" s="118">
        <f>+IFERROR(VLOOKUP($B54,PPTO!$L:$O,3,FALSE),0)</f>
        <v>4428571.4285714282</v>
      </c>
      <c r="BU54" s="45">
        <f t="shared" si="470"/>
        <v>0</v>
      </c>
      <c r="BW54" s="48">
        <f>+IFERROR(VLOOKUP($B54,'INF SUCURSALES'!$AH:$AK,4,FALSE),0)</f>
        <v>0</v>
      </c>
      <c r="BX54" s="48">
        <f>+IFERROR(VLOOKUP($B54,'INF SUCURSALES'!$AM:$AP,4,FALSE),0)</f>
        <v>5</v>
      </c>
      <c r="BY54" s="48">
        <f>+IFERROR(VLOOKUP($B54,'INF SUCURSALES'!$AR:$AU,4,FALSE),0)</f>
        <v>0</v>
      </c>
      <c r="BZ54" s="136">
        <f t="shared" si="197"/>
        <v>0</v>
      </c>
      <c r="CA54" s="45" t="str">
        <f t="shared" si="198"/>
        <v>N.A</v>
      </c>
      <c r="CB54" s="136">
        <f t="shared" si="199"/>
        <v>-5</v>
      </c>
      <c r="CC54" s="45">
        <f t="shared" si="200"/>
        <v>-1</v>
      </c>
      <c r="CD54" s="114">
        <f>+IFERROR(VLOOKUP($B54,PPTO!$L:$O,4,FALSE),0)</f>
        <v>13</v>
      </c>
      <c r="CE54" s="45">
        <f t="shared" si="201"/>
        <v>0</v>
      </c>
      <c r="CG54" s="118">
        <f>+IFERROR(VLOOKUP($B54,'INF SUCURSALES'!$AW:$AZ,3,FALSE),0)</f>
        <v>0</v>
      </c>
      <c r="CH54" s="118">
        <f>+IFERROR(VLOOKUP($B54,'INF SUCURSALES'!$BB:$BE,3,FALSE),0)</f>
        <v>26400</v>
      </c>
      <c r="CI54" s="118">
        <f>+IFERROR(VLOOKUP($B54,'INF SUCURSALES'!$BG:$BJ,3,FALSE),0)</f>
        <v>0</v>
      </c>
      <c r="CJ54" s="121">
        <f t="shared" si="202"/>
        <v>0</v>
      </c>
      <c r="CK54" s="45" t="str">
        <f t="shared" si="203"/>
        <v>N.A</v>
      </c>
      <c r="CL54" s="121">
        <f t="shared" si="204"/>
        <v>-26400</v>
      </c>
      <c r="CM54" s="45">
        <f t="shared" si="205"/>
        <v>-1</v>
      </c>
      <c r="CN54" s="118">
        <f>+IFERROR(VLOOKUP($B54,PPTO!$Q:$T,3,FALSE),0)</f>
        <v>67822.674418604656</v>
      </c>
      <c r="CO54" s="45">
        <f t="shared" si="206"/>
        <v>0</v>
      </c>
      <c r="CQ54" s="48">
        <f>+IFERROR(VLOOKUP($B54,'INF SUCURSALES'!$AW:$AZ,4,FALSE),0)</f>
        <v>0</v>
      </c>
      <c r="CR54" s="48">
        <f>+IFERROR(VLOOKUP($B54,'INF SUCURSALES'!$BB:$BE,4,FALSE),0)</f>
        <v>4</v>
      </c>
      <c r="CS54" s="48">
        <f>+IFERROR(VLOOKUP($B54,'INF SUCURSALES'!$BG:$BJ,4,FALSE),0)</f>
        <v>0</v>
      </c>
      <c r="CT54" s="136">
        <f t="shared" si="207"/>
        <v>0</v>
      </c>
      <c r="CU54" s="45" t="str">
        <f t="shared" si="208"/>
        <v>N.A</v>
      </c>
      <c r="CV54" s="136">
        <f t="shared" si="209"/>
        <v>-4</v>
      </c>
      <c r="CW54" s="45">
        <f t="shared" si="210"/>
        <v>-1</v>
      </c>
      <c r="CX54" s="114">
        <f>+IFERROR(VLOOKUP($B54,PPTO!$Q:$T,4,FALSE),0)</f>
        <v>10.276162790697676</v>
      </c>
      <c r="CY54" s="45">
        <f t="shared" si="211"/>
        <v>0</v>
      </c>
      <c r="DA54" s="118">
        <f>+IFERROR(VLOOKUP($B54,'INF SUCURSALES'!$BM:$BP,3,FALSE),0)</f>
        <v>0</v>
      </c>
      <c r="DB54" s="118">
        <f>+IFERROR(VLOOKUP($B54,'INF SUCURSALES'!$BR:$BU,3,FALSE),0)</f>
        <v>0</v>
      </c>
      <c r="DC54" s="118">
        <f>+IFERROR(VLOOKUP($B54,'INF SUCURSALES'!$BW:$BZ,3,FALSE),0)</f>
        <v>0</v>
      </c>
      <c r="DD54" s="121">
        <f t="shared" si="471"/>
        <v>0</v>
      </c>
      <c r="DE54" s="45" t="str">
        <f t="shared" si="472"/>
        <v>N.A</v>
      </c>
      <c r="DF54" s="121">
        <f t="shared" si="473"/>
        <v>0</v>
      </c>
      <c r="DG54" s="45" t="str">
        <f t="shared" si="474"/>
        <v>N.A</v>
      </c>
      <c r="DH54" s="118">
        <f>+IFERROR(VLOOKUP($B54,PPTO!$V:$Y,3,FALSE),0)</f>
        <v>0</v>
      </c>
      <c r="DI54" s="45">
        <f t="shared" si="475"/>
        <v>0</v>
      </c>
      <c r="DJ54" s="47"/>
      <c r="DK54" s="48">
        <f>+IFERROR(VLOOKUP($B54,'INF SUCURSALES'!$BM:$BP,4,FALSE),0)</f>
        <v>0</v>
      </c>
      <c r="DL54" s="48">
        <f>+IFERROR(VLOOKUP($B54,'INF SUCURSALES'!$BR:$BU,4,FALSE),0)</f>
        <v>0</v>
      </c>
      <c r="DM54" s="48">
        <f>+IFERROR(VLOOKUP($B54,'INF SUCURSALES'!$BW:$BZ,4,FALSE),0)</f>
        <v>0</v>
      </c>
      <c r="DN54" s="136">
        <f t="shared" si="476"/>
        <v>0</v>
      </c>
      <c r="DO54" s="45" t="str">
        <f t="shared" si="477"/>
        <v>N.A</v>
      </c>
      <c r="DP54" s="136">
        <f t="shared" si="478"/>
        <v>0</v>
      </c>
      <c r="DQ54" s="45" t="str">
        <f t="shared" si="479"/>
        <v>N.A</v>
      </c>
      <c r="DR54" s="114">
        <f>+IFERROR(VLOOKUP($B54,PPTO!$V:$Y,4,FALSE),0)</f>
        <v>0</v>
      </c>
      <c r="DS54" s="45">
        <f t="shared" si="480"/>
        <v>0</v>
      </c>
      <c r="DU54" s="118">
        <f>+IFERROR(VLOOKUP($B54,'INF SUCURSALES'!$CC:$CF,3,FALSE),0)</f>
        <v>0</v>
      </c>
      <c r="DV54" s="118">
        <f>+IFERROR(VLOOKUP($B54,'INF SUCURSALES'!$CH:$CK,3,FALSE),0)</f>
        <v>0</v>
      </c>
      <c r="DW54" s="118">
        <f>+IFERROR(VLOOKUP($B54,'INF SUCURSALES'!$CM:$CP,3,FALSE),0)</f>
        <v>0</v>
      </c>
      <c r="DX54" s="121">
        <f t="shared" si="481"/>
        <v>0</v>
      </c>
      <c r="DY54" s="45" t="str">
        <f t="shared" si="482"/>
        <v>N.A</v>
      </c>
      <c r="DZ54" s="121">
        <f t="shared" si="483"/>
        <v>0</v>
      </c>
      <c r="EA54" s="45" t="str">
        <f t="shared" si="484"/>
        <v>N.A</v>
      </c>
      <c r="EB54" s="118">
        <f>+IFERROR(VLOOKUP($B54,PPTO!$AA:$AD,3,FALSE),0)</f>
        <v>0</v>
      </c>
      <c r="EC54" s="45">
        <f t="shared" si="485"/>
        <v>0</v>
      </c>
      <c r="ED54" s="47"/>
      <c r="EE54" s="48">
        <f>+IFERROR(VLOOKUP($B54,'INF SUCURSALES'!$CC:$CF,4,FALSE),0)</f>
        <v>0</v>
      </c>
      <c r="EF54" s="48">
        <f>+IFERROR(VLOOKUP($B54,'INF SUCURSALES'!$CH:$CK,4,FALSE),0)</f>
        <v>0</v>
      </c>
      <c r="EG54" s="48">
        <f>+IFERROR(VLOOKUP($B54,'INF SUCURSALES'!$CM:$CP,4,FALSE),0)</f>
        <v>0</v>
      </c>
      <c r="EH54" s="136">
        <f t="shared" si="486"/>
        <v>0</v>
      </c>
      <c r="EI54" s="45" t="str">
        <f t="shared" si="487"/>
        <v>N.A</v>
      </c>
      <c r="EJ54" s="136">
        <f t="shared" si="488"/>
        <v>0</v>
      </c>
      <c r="EK54" s="45" t="str">
        <f t="shared" si="489"/>
        <v>N.A</v>
      </c>
      <c r="EL54" s="114">
        <f>+IFERROR(VLOOKUP($B54,PPTO!$AA:$AD,4,FALSE),0)</f>
        <v>0</v>
      </c>
      <c r="EM54" s="45">
        <f t="shared" si="490"/>
        <v>0</v>
      </c>
    </row>
    <row r="55" spans="2:143" x14ac:dyDescent="0.3">
      <c r="B55" s="35">
        <v>1141</v>
      </c>
      <c r="C55" s="36" t="s">
        <v>189</v>
      </c>
      <c r="E55" s="118">
        <f t="shared" si="428"/>
        <v>10177536</v>
      </c>
      <c r="F55" s="118">
        <f t="shared" si="429"/>
        <v>11527880</v>
      </c>
      <c r="G55" s="118">
        <f t="shared" si="430"/>
        <v>1219287</v>
      </c>
      <c r="H55" s="121">
        <f t="shared" si="431"/>
        <v>-8958249</v>
      </c>
      <c r="I55" s="45">
        <f t="shared" si="432"/>
        <v>-0.8801982130055841</v>
      </c>
      <c r="J55" s="121">
        <f t="shared" si="433"/>
        <v>-10308593</v>
      </c>
      <c r="K55" s="45">
        <f t="shared" si="434"/>
        <v>-0.89423146320051905</v>
      </c>
      <c r="L55" s="118">
        <f t="shared" si="435"/>
        <v>10421274.579871668</v>
      </c>
      <c r="M55" s="45">
        <f t="shared" si="436"/>
        <v>0.11699979600911876</v>
      </c>
      <c r="N55" s="47"/>
      <c r="O55" s="48">
        <f t="shared" si="437"/>
        <v>66</v>
      </c>
      <c r="P55" s="48">
        <f t="shared" si="438"/>
        <v>70</v>
      </c>
      <c r="Q55" s="48">
        <f t="shared" si="439"/>
        <v>8</v>
      </c>
      <c r="R55" s="136">
        <f t="shared" si="440"/>
        <v>-58</v>
      </c>
      <c r="S55" s="45">
        <f t="shared" si="441"/>
        <v>-0.87878787878787878</v>
      </c>
      <c r="T55" s="136">
        <f t="shared" si="442"/>
        <v>-62</v>
      </c>
      <c r="U55" s="45">
        <f t="shared" si="443"/>
        <v>-0.88571428571428568</v>
      </c>
      <c r="V55" s="114">
        <f t="shared" si="444"/>
        <v>99.104651162790702</v>
      </c>
      <c r="W55" s="45">
        <f t="shared" si="445"/>
        <v>8.0722750205326765E-2</v>
      </c>
      <c r="Y55" s="118">
        <f>+IFERROR(VLOOKUP(B55,'INF SUCURSALES'!$B:$E,3,FALSE),0)</f>
        <v>9543918</v>
      </c>
      <c r="Z55" s="118">
        <f>+IFERROR(VLOOKUP(B55,'INF SUCURSALES'!$G:$J,3,FALSE),0)</f>
        <v>8225480</v>
      </c>
      <c r="AA55" s="118">
        <f>+IFERROR(VLOOKUP(B55,'INF SUCURSALES'!$L:$O,3,FALSE),0)</f>
        <v>828237</v>
      </c>
      <c r="AB55" s="121">
        <f t="shared" si="446"/>
        <v>-8715681</v>
      </c>
      <c r="AC55" s="45">
        <f t="shared" si="447"/>
        <v>-0.91321834491872211</v>
      </c>
      <c r="AD55" s="121">
        <f t="shared" si="448"/>
        <v>-7397243</v>
      </c>
      <c r="AE55" s="45">
        <f t="shared" si="449"/>
        <v>-0.89930836863015895</v>
      </c>
      <c r="AF55" s="118">
        <f>+IFERROR(VLOOKUP($B55,PPTO!$B:$E,3,FALSE),0)</f>
        <v>5721412.4536258206</v>
      </c>
      <c r="AG55" s="45">
        <f t="shared" si="450"/>
        <v>0.14476093214973915</v>
      </c>
      <c r="AI55" s="48">
        <f>+IFERROR(VLOOKUP(B55,'INF SUCURSALES'!$B:$E,4,FALSE),0)</f>
        <v>63</v>
      </c>
      <c r="AJ55" s="48">
        <f>+IFERROR(VLOOKUP(B55,'INF SUCURSALES'!$G:$J,4,FALSE),0)</f>
        <v>56</v>
      </c>
      <c r="AK55" s="48">
        <f>+IFERROR(VLOOKUP(B55,'INF SUCURSALES'!$L:$O,4,FALSE),0)</f>
        <v>5</v>
      </c>
      <c r="AL55" s="136">
        <f t="shared" si="451"/>
        <v>-58</v>
      </c>
      <c r="AM55" s="45">
        <f t="shared" si="452"/>
        <v>-0.92063492063492058</v>
      </c>
      <c r="AN55" s="136">
        <f t="shared" si="453"/>
        <v>-51</v>
      </c>
      <c r="AO55" s="45">
        <f t="shared" si="454"/>
        <v>-0.9107142857142857</v>
      </c>
      <c r="AP55" s="114">
        <f>+IFERROR(VLOOKUP($B55,PPTO!$B:$E,4,FALSE),0)</f>
        <v>45</v>
      </c>
      <c r="AQ55" s="45">
        <f t="shared" si="455"/>
        <v>0.1111111111111111</v>
      </c>
      <c r="AS55" s="118">
        <f>+IFERROR(VLOOKUP(B55,'INF SUCURSALES'!$R:$U,3,FALSE),0)</f>
        <v>633618</v>
      </c>
      <c r="AT55" s="118">
        <f>+IFERROR(VLOOKUP(B55,'INF SUCURSALES'!$W:$Z,3,FALSE),0)</f>
        <v>0</v>
      </c>
      <c r="AU55" s="118">
        <f>+IFERROR(VLOOKUP(B55,'INF SUCURSALES'!$AB:$AE,3,FALSE),0)</f>
        <v>0</v>
      </c>
      <c r="AV55" s="121">
        <f t="shared" si="456"/>
        <v>-633618</v>
      </c>
      <c r="AW55" s="45">
        <f t="shared" si="457"/>
        <v>-1</v>
      </c>
      <c r="AX55" s="121">
        <f t="shared" si="458"/>
        <v>0</v>
      </c>
      <c r="AY55" s="45" t="str">
        <f t="shared" si="459"/>
        <v>N.A</v>
      </c>
      <c r="AZ55" s="118">
        <f>+IFERROR(VLOOKUP($B55,PPTO!$G:$J,3,FALSE),0)</f>
        <v>0</v>
      </c>
      <c r="BA55" s="45">
        <f t="shared" si="460"/>
        <v>0</v>
      </c>
      <c r="BC55" s="48">
        <f>+IFERROR(VLOOKUP(B55,'INF SUCURSALES'!$R:$U,4,FALSE),0)</f>
        <v>3</v>
      </c>
      <c r="BD55" s="48">
        <f>+IFERROR(VLOOKUP(B55,'INF SUCURSALES'!$W:$Z,4,FALSE),0)</f>
        <v>0</v>
      </c>
      <c r="BE55" s="48">
        <f>+IFERROR(VLOOKUP(B55,'INF SUCURSALES'!$AB:$AE,4,FALSE),0)</f>
        <v>0</v>
      </c>
      <c r="BF55" s="136">
        <f t="shared" si="461"/>
        <v>-3</v>
      </c>
      <c r="BG55" s="45">
        <f t="shared" si="462"/>
        <v>-1</v>
      </c>
      <c r="BH55" s="136">
        <f t="shared" si="463"/>
        <v>0</v>
      </c>
      <c r="BI55" s="45" t="str">
        <f t="shared" si="464"/>
        <v>N.A</v>
      </c>
      <c r="BJ55" s="114">
        <f>+IFERROR(VLOOKUP($B55,PPTO!$G:$J,4,FALSE),0)</f>
        <v>0</v>
      </c>
      <c r="BK55" s="45">
        <f t="shared" si="465"/>
        <v>0</v>
      </c>
      <c r="BM55" s="118">
        <f>+IFERROR(VLOOKUP($B55,'INF SUCURSALES'!$AH:$AK,3,FALSE),0)</f>
        <v>0</v>
      </c>
      <c r="BN55" s="118">
        <f>+IFERROR(VLOOKUP($B55,'INF SUCURSALES'!$AM:$AP,3,FALSE),0)</f>
        <v>3256200</v>
      </c>
      <c r="BO55" s="118">
        <f>+IFERROR(VLOOKUP($B55,'INF SUCURSALES'!$AR:$AU,3,FALSE),0)</f>
        <v>377850</v>
      </c>
      <c r="BP55" s="121">
        <f t="shared" si="466"/>
        <v>377850</v>
      </c>
      <c r="BQ55" s="45" t="str">
        <f t="shared" si="467"/>
        <v>N.A</v>
      </c>
      <c r="BR55" s="121">
        <f t="shared" si="468"/>
        <v>-2878350</v>
      </c>
      <c r="BS55" s="45">
        <f t="shared" si="469"/>
        <v>-0.88395983047724336</v>
      </c>
      <c r="BT55" s="118">
        <f>+IFERROR(VLOOKUP($B55,PPTO!$L:$O,3,FALSE),0)</f>
        <v>4428571.4285714282</v>
      </c>
      <c r="BU55" s="45">
        <f t="shared" si="470"/>
        <v>8.5320967741935497E-2</v>
      </c>
      <c r="BW55" s="48">
        <f>+IFERROR(VLOOKUP($B55,'INF SUCURSALES'!$AH:$AK,4,FALSE),0)</f>
        <v>0</v>
      </c>
      <c r="BX55" s="48">
        <f>+IFERROR(VLOOKUP($B55,'INF SUCURSALES'!$AM:$AP,4,FALSE),0)</f>
        <v>7</v>
      </c>
      <c r="BY55" s="48">
        <f>+IFERROR(VLOOKUP($B55,'INF SUCURSALES'!$AR:$AU,4,FALSE),0)</f>
        <v>1</v>
      </c>
      <c r="BZ55" s="136">
        <f t="shared" si="197"/>
        <v>1</v>
      </c>
      <c r="CA55" s="45" t="str">
        <f t="shared" si="198"/>
        <v>N.A</v>
      </c>
      <c r="CB55" s="136">
        <f t="shared" si="199"/>
        <v>-6</v>
      </c>
      <c r="CC55" s="45">
        <f t="shared" si="200"/>
        <v>-0.8571428571428571</v>
      </c>
      <c r="CD55" s="114">
        <f>+IFERROR(VLOOKUP($B55,PPTO!$L:$O,4,FALSE),0)</f>
        <v>13</v>
      </c>
      <c r="CE55" s="45">
        <f t="shared" si="201"/>
        <v>7.6923076923076927E-2</v>
      </c>
      <c r="CG55" s="118">
        <f>+IFERROR(VLOOKUP($B55,'INF SUCURSALES'!$AW:$AZ,3,FALSE),0)</f>
        <v>0</v>
      </c>
      <c r="CH55" s="118">
        <f>+IFERROR(VLOOKUP($B55,'INF SUCURSALES'!$BB:$BE,3,FALSE),0)</f>
        <v>46200</v>
      </c>
      <c r="CI55" s="118">
        <f>+IFERROR(VLOOKUP($B55,'INF SUCURSALES'!$BG:$BJ,3,FALSE),0)</f>
        <v>13200</v>
      </c>
      <c r="CJ55" s="121">
        <f t="shared" si="202"/>
        <v>13200</v>
      </c>
      <c r="CK55" s="45" t="str">
        <f t="shared" si="203"/>
        <v>N.A</v>
      </c>
      <c r="CL55" s="121">
        <f t="shared" si="204"/>
        <v>-33000</v>
      </c>
      <c r="CM55" s="45">
        <f t="shared" si="205"/>
        <v>-0.7142857142857143</v>
      </c>
      <c r="CN55" s="118">
        <f>+IFERROR(VLOOKUP($B55,PPTO!$Q:$T,3,FALSE),0)</f>
        <v>271290.69767441862</v>
      </c>
      <c r="CO55" s="45">
        <f t="shared" si="206"/>
        <v>4.8656294200848653E-2</v>
      </c>
      <c r="CQ55" s="48">
        <f>+IFERROR(VLOOKUP($B55,'INF SUCURSALES'!$AW:$AZ,4,FALSE),0)</f>
        <v>0</v>
      </c>
      <c r="CR55" s="48">
        <f>+IFERROR(VLOOKUP($B55,'INF SUCURSALES'!$BB:$BE,4,FALSE),0)</f>
        <v>7</v>
      </c>
      <c r="CS55" s="48">
        <f>+IFERROR(VLOOKUP($B55,'INF SUCURSALES'!$BG:$BJ,4,FALSE),0)</f>
        <v>2</v>
      </c>
      <c r="CT55" s="136">
        <f t="shared" si="207"/>
        <v>2</v>
      </c>
      <c r="CU55" s="45" t="str">
        <f t="shared" si="208"/>
        <v>N.A</v>
      </c>
      <c r="CV55" s="136">
        <f t="shared" si="209"/>
        <v>-5</v>
      </c>
      <c r="CW55" s="45">
        <f t="shared" si="210"/>
        <v>-0.7142857142857143</v>
      </c>
      <c r="CX55" s="114">
        <f>+IFERROR(VLOOKUP($B55,PPTO!$Q:$T,4,FALSE),0)</f>
        <v>41.104651162790702</v>
      </c>
      <c r="CY55" s="45">
        <f t="shared" si="211"/>
        <v>4.8656294200848653E-2</v>
      </c>
      <c r="DA55" s="118">
        <f>+IFERROR(VLOOKUP($B55,'INF SUCURSALES'!$BM:$BP,3,FALSE),0)</f>
        <v>0</v>
      </c>
      <c r="DB55" s="118">
        <f>+IFERROR(VLOOKUP($B55,'INF SUCURSALES'!$BR:$BU,3,FALSE),0)</f>
        <v>0</v>
      </c>
      <c r="DC55" s="118">
        <f>+IFERROR(VLOOKUP($B55,'INF SUCURSALES'!$BW:$BZ,3,FALSE),0)</f>
        <v>0</v>
      </c>
      <c r="DD55" s="121">
        <f t="shared" si="471"/>
        <v>0</v>
      </c>
      <c r="DE55" s="45" t="str">
        <f t="shared" si="472"/>
        <v>N.A</v>
      </c>
      <c r="DF55" s="121">
        <f t="shared" si="473"/>
        <v>0</v>
      </c>
      <c r="DG55" s="45" t="str">
        <f t="shared" si="474"/>
        <v>N.A</v>
      </c>
      <c r="DH55" s="118">
        <f>+IFERROR(VLOOKUP($B55,PPTO!$V:$Y,3,FALSE),0)</f>
        <v>0</v>
      </c>
      <c r="DI55" s="45">
        <f t="shared" si="475"/>
        <v>0</v>
      </c>
      <c r="DJ55" s="47"/>
      <c r="DK55" s="48">
        <f>+IFERROR(VLOOKUP($B55,'INF SUCURSALES'!$BM:$BP,4,FALSE),0)</f>
        <v>0</v>
      </c>
      <c r="DL55" s="48">
        <f>+IFERROR(VLOOKUP($B55,'INF SUCURSALES'!$BR:$BU,4,FALSE),0)</f>
        <v>0</v>
      </c>
      <c r="DM55" s="48">
        <f>+IFERROR(VLOOKUP($B55,'INF SUCURSALES'!$BW:$BZ,4,FALSE),0)</f>
        <v>0</v>
      </c>
      <c r="DN55" s="136">
        <f t="shared" si="476"/>
        <v>0</v>
      </c>
      <c r="DO55" s="45" t="str">
        <f t="shared" si="477"/>
        <v>N.A</v>
      </c>
      <c r="DP55" s="136">
        <f t="shared" si="478"/>
        <v>0</v>
      </c>
      <c r="DQ55" s="45" t="str">
        <f t="shared" si="479"/>
        <v>N.A</v>
      </c>
      <c r="DR55" s="114">
        <f>+IFERROR(VLOOKUP($B55,PPTO!$V:$Y,4,FALSE),0)</f>
        <v>0</v>
      </c>
      <c r="DS55" s="45">
        <f t="shared" si="480"/>
        <v>0</v>
      </c>
      <c r="DU55" s="118">
        <f>+IFERROR(VLOOKUP($B55,'INF SUCURSALES'!$CC:$CF,3,FALSE),0)</f>
        <v>0</v>
      </c>
      <c r="DV55" s="118">
        <f>+IFERROR(VLOOKUP($B55,'INF SUCURSALES'!$CH:$CK,3,FALSE),0)</f>
        <v>0</v>
      </c>
      <c r="DW55" s="118">
        <f>+IFERROR(VLOOKUP($B55,'INF SUCURSALES'!$CM:$CP,3,FALSE),0)</f>
        <v>0</v>
      </c>
      <c r="DX55" s="121">
        <f t="shared" si="481"/>
        <v>0</v>
      </c>
      <c r="DY55" s="45" t="str">
        <f t="shared" si="482"/>
        <v>N.A</v>
      </c>
      <c r="DZ55" s="121">
        <f t="shared" si="483"/>
        <v>0</v>
      </c>
      <c r="EA55" s="45" t="str">
        <f t="shared" si="484"/>
        <v>N.A</v>
      </c>
      <c r="EB55" s="118">
        <f>+IFERROR(VLOOKUP($B55,PPTO!$AA:$AD,3,FALSE),0)</f>
        <v>0</v>
      </c>
      <c r="EC55" s="45">
        <f t="shared" si="485"/>
        <v>0</v>
      </c>
      <c r="ED55" s="47"/>
      <c r="EE55" s="48">
        <f>+IFERROR(VLOOKUP($B55,'INF SUCURSALES'!$CC:$CF,4,FALSE),0)</f>
        <v>0</v>
      </c>
      <c r="EF55" s="48">
        <f>+IFERROR(VLOOKUP($B55,'INF SUCURSALES'!$CH:$CK,4,FALSE),0)</f>
        <v>0</v>
      </c>
      <c r="EG55" s="48">
        <f>+IFERROR(VLOOKUP($B55,'INF SUCURSALES'!$CM:$CP,4,FALSE),0)</f>
        <v>0</v>
      </c>
      <c r="EH55" s="136">
        <f t="shared" si="486"/>
        <v>0</v>
      </c>
      <c r="EI55" s="45" t="str">
        <f t="shared" si="487"/>
        <v>N.A</v>
      </c>
      <c r="EJ55" s="136">
        <f t="shared" si="488"/>
        <v>0</v>
      </c>
      <c r="EK55" s="45" t="str">
        <f t="shared" si="489"/>
        <v>N.A</v>
      </c>
      <c r="EL55" s="114">
        <f>+IFERROR(VLOOKUP($B55,PPTO!$AA:$AD,4,FALSE),0)</f>
        <v>0</v>
      </c>
      <c r="EM55" s="45">
        <f t="shared" si="490"/>
        <v>0</v>
      </c>
    </row>
    <row r="56" spans="2:143" x14ac:dyDescent="0.3">
      <c r="B56" s="35">
        <v>1178</v>
      </c>
      <c r="C56" s="36" t="s">
        <v>127</v>
      </c>
      <c r="E56" s="118">
        <f t="shared" si="428"/>
        <v>1815643</v>
      </c>
      <c r="F56" s="118">
        <f t="shared" si="429"/>
        <v>7979322</v>
      </c>
      <c r="G56" s="118">
        <f t="shared" si="430"/>
        <v>369494</v>
      </c>
      <c r="H56" s="121">
        <f t="shared" si="431"/>
        <v>-1446149</v>
      </c>
      <c r="I56" s="45">
        <f t="shared" si="432"/>
        <v>-0.79649413458482754</v>
      </c>
      <c r="J56" s="121">
        <f t="shared" si="433"/>
        <v>-7609828</v>
      </c>
      <c r="K56" s="45">
        <f t="shared" si="434"/>
        <v>-0.95369355942773082</v>
      </c>
      <c r="L56" s="118">
        <f t="shared" si="435"/>
        <v>13313833.561230203</v>
      </c>
      <c r="M56" s="45">
        <f t="shared" si="436"/>
        <v>2.7752637758366165E-2</v>
      </c>
      <c r="N56" s="47"/>
      <c r="O56" s="48">
        <f t="shared" si="437"/>
        <v>9</v>
      </c>
      <c r="P56" s="48">
        <f t="shared" si="438"/>
        <v>33</v>
      </c>
      <c r="Q56" s="48">
        <f t="shared" si="439"/>
        <v>2</v>
      </c>
      <c r="R56" s="136">
        <f t="shared" si="440"/>
        <v>-7</v>
      </c>
      <c r="S56" s="45">
        <f t="shared" si="441"/>
        <v>-0.77777777777777779</v>
      </c>
      <c r="T56" s="136">
        <f t="shared" si="442"/>
        <v>-31</v>
      </c>
      <c r="U56" s="45">
        <f t="shared" si="443"/>
        <v>-0.93939393939393945</v>
      </c>
      <c r="V56" s="114">
        <f t="shared" si="444"/>
        <v>69.680232558139537</v>
      </c>
      <c r="W56" s="45">
        <f t="shared" si="445"/>
        <v>2.8702544847726323E-2</v>
      </c>
      <c r="Y56" s="118">
        <f>+IFERROR(VLOOKUP(B56,'INF SUCURSALES'!$B:$E,3,FALSE),0)</f>
        <v>125995</v>
      </c>
      <c r="Z56" s="118">
        <f>+IFERROR(VLOOKUP(B56,'INF SUCURSALES'!$G:$J,3,FALSE),0)</f>
        <v>0</v>
      </c>
      <c r="AA56" s="118">
        <f>+IFERROR(VLOOKUP(B56,'INF SUCURSALES'!$L:$O,3,FALSE),0)</f>
        <v>158288</v>
      </c>
      <c r="AB56" s="121">
        <f t="shared" si="446"/>
        <v>32293</v>
      </c>
      <c r="AC56" s="45">
        <f t="shared" si="447"/>
        <v>0.25630382158022141</v>
      </c>
      <c r="AD56" s="121">
        <f t="shared" si="448"/>
        <v>158288</v>
      </c>
      <c r="AE56" s="45" t="str">
        <f t="shared" si="449"/>
        <v>N.A</v>
      </c>
      <c r="AF56" s="118">
        <f>+IFERROR(VLOOKUP($B56,PPTO!$B:$E,3,FALSE),0)</f>
        <v>340132.59777505527</v>
      </c>
      <c r="AG56" s="45">
        <f t="shared" si="450"/>
        <v>0.46537144935659136</v>
      </c>
      <c r="AI56" s="48">
        <f>+IFERROR(VLOOKUP(B56,'INF SUCURSALES'!$B:$E,4,FALSE),0)</f>
        <v>1</v>
      </c>
      <c r="AJ56" s="48">
        <f>+IFERROR(VLOOKUP(B56,'INF SUCURSALES'!$G:$J,4,FALSE),0)</f>
        <v>0</v>
      </c>
      <c r="AK56" s="48">
        <f>+IFERROR(VLOOKUP(B56,'INF SUCURSALES'!$L:$O,4,FALSE),0)</f>
        <v>1</v>
      </c>
      <c r="AL56" s="136">
        <f t="shared" si="451"/>
        <v>0</v>
      </c>
      <c r="AM56" s="45">
        <f t="shared" si="452"/>
        <v>0</v>
      </c>
      <c r="AN56" s="136">
        <f t="shared" si="453"/>
        <v>1</v>
      </c>
      <c r="AO56" s="45" t="str">
        <f t="shared" si="454"/>
        <v>N.A</v>
      </c>
      <c r="AP56" s="114">
        <f>+IFERROR(VLOOKUP($B56,PPTO!$B:$E,4,FALSE),0)</f>
        <v>2</v>
      </c>
      <c r="AQ56" s="45">
        <f t="shared" si="455"/>
        <v>0.5</v>
      </c>
      <c r="AS56" s="118">
        <f>+IFERROR(VLOOKUP(B56,'INF SUCURSALES'!$R:$U,3,FALSE),0)</f>
        <v>1689648</v>
      </c>
      <c r="AT56" s="118">
        <f>+IFERROR(VLOOKUP(B56,'INF SUCURSALES'!$W:$Z,3,FALSE),0)</f>
        <v>2534472</v>
      </c>
      <c r="AU56" s="118">
        <f>+IFERROR(VLOOKUP(B56,'INF SUCURSALES'!$AB:$AE,3,FALSE),0)</f>
        <v>211206</v>
      </c>
      <c r="AV56" s="121">
        <f t="shared" si="456"/>
        <v>-1478442</v>
      </c>
      <c r="AW56" s="45">
        <f t="shared" si="457"/>
        <v>-0.875</v>
      </c>
      <c r="AX56" s="121">
        <f t="shared" si="458"/>
        <v>-2323266</v>
      </c>
      <c r="AY56" s="45">
        <f t="shared" si="459"/>
        <v>-0.91666666666666663</v>
      </c>
      <c r="AZ56" s="118">
        <f>+IFERROR(VLOOKUP($B56,PPTO!$G:$J,3,FALSE),0)</f>
        <v>8448240</v>
      </c>
      <c r="BA56" s="45">
        <f t="shared" si="460"/>
        <v>2.5000000000000001E-2</v>
      </c>
      <c r="BC56" s="48">
        <f>+IFERROR(VLOOKUP(B56,'INF SUCURSALES'!$R:$U,4,FALSE),0)</f>
        <v>8</v>
      </c>
      <c r="BD56" s="48">
        <f>+IFERROR(VLOOKUP(B56,'INF SUCURSALES'!$W:$Z,4,FALSE),0)</f>
        <v>12</v>
      </c>
      <c r="BE56" s="48">
        <f>+IFERROR(VLOOKUP(B56,'INF SUCURSALES'!$AB:$AE,4,FALSE),0)</f>
        <v>1</v>
      </c>
      <c r="BF56" s="136">
        <f t="shared" si="461"/>
        <v>-7</v>
      </c>
      <c r="BG56" s="45">
        <f t="shared" si="462"/>
        <v>-0.875</v>
      </c>
      <c r="BH56" s="136">
        <f t="shared" si="463"/>
        <v>-11</v>
      </c>
      <c r="BI56" s="45">
        <f t="shared" si="464"/>
        <v>-0.91666666666666663</v>
      </c>
      <c r="BJ56" s="114">
        <f>+IFERROR(VLOOKUP($B56,PPTO!$G:$J,4,FALSE),0)</f>
        <v>40</v>
      </c>
      <c r="BK56" s="45">
        <f t="shared" si="465"/>
        <v>2.5000000000000001E-2</v>
      </c>
      <c r="BM56" s="118">
        <f>+IFERROR(VLOOKUP($B56,'INF SUCURSALES'!$AH:$AK,3,FALSE),0)</f>
        <v>0</v>
      </c>
      <c r="BN56" s="118">
        <f>+IFERROR(VLOOKUP($B56,'INF SUCURSALES'!$AM:$AP,3,FALSE),0)</f>
        <v>5378850</v>
      </c>
      <c r="BO56" s="118">
        <f>+IFERROR(VLOOKUP($B56,'INF SUCURSALES'!$AR:$AU,3,FALSE),0)</f>
        <v>0</v>
      </c>
      <c r="BP56" s="121">
        <f t="shared" si="466"/>
        <v>0</v>
      </c>
      <c r="BQ56" s="45" t="str">
        <f t="shared" si="467"/>
        <v>N.A</v>
      </c>
      <c r="BR56" s="121">
        <f t="shared" si="468"/>
        <v>-5378850</v>
      </c>
      <c r="BS56" s="45">
        <f t="shared" si="469"/>
        <v>-1</v>
      </c>
      <c r="BT56" s="118">
        <f>+IFERROR(VLOOKUP($B56,PPTO!$L:$O,3,FALSE),0)</f>
        <v>4428571.4285714282</v>
      </c>
      <c r="BU56" s="45">
        <f t="shared" si="470"/>
        <v>0</v>
      </c>
      <c r="BW56" s="48">
        <f>+IFERROR(VLOOKUP($B56,'INF SUCURSALES'!$AH:$AK,4,FALSE),0)</f>
        <v>0</v>
      </c>
      <c r="BX56" s="48">
        <f>+IFERROR(VLOOKUP($B56,'INF SUCURSALES'!$AM:$AP,4,FALSE),0)</f>
        <v>11</v>
      </c>
      <c r="BY56" s="48">
        <f>+IFERROR(VLOOKUP($B56,'INF SUCURSALES'!$AR:$AU,4,FALSE),0)</f>
        <v>0</v>
      </c>
      <c r="BZ56" s="136">
        <f t="shared" si="197"/>
        <v>0</v>
      </c>
      <c r="CA56" s="45" t="str">
        <f t="shared" si="198"/>
        <v>N.A</v>
      </c>
      <c r="CB56" s="136">
        <f t="shared" si="199"/>
        <v>-11</v>
      </c>
      <c r="CC56" s="45">
        <f t="shared" si="200"/>
        <v>-1</v>
      </c>
      <c r="CD56" s="114">
        <f>+IFERROR(VLOOKUP($B56,PPTO!$L:$O,4,FALSE),0)</f>
        <v>13</v>
      </c>
      <c r="CE56" s="45">
        <f t="shared" si="201"/>
        <v>0</v>
      </c>
      <c r="CG56" s="118">
        <f>+IFERROR(VLOOKUP($B56,'INF SUCURSALES'!$AW:$AZ,3,FALSE),0)</f>
        <v>0</v>
      </c>
      <c r="CH56" s="118">
        <f>+IFERROR(VLOOKUP($B56,'INF SUCURSALES'!$BB:$BE,3,FALSE),0)</f>
        <v>66000</v>
      </c>
      <c r="CI56" s="118">
        <f>+IFERROR(VLOOKUP($B56,'INF SUCURSALES'!$BG:$BJ,3,FALSE),0)</f>
        <v>0</v>
      </c>
      <c r="CJ56" s="121">
        <f t="shared" si="202"/>
        <v>0</v>
      </c>
      <c r="CK56" s="45" t="str">
        <f t="shared" si="203"/>
        <v>N.A</v>
      </c>
      <c r="CL56" s="121">
        <f t="shared" si="204"/>
        <v>-66000</v>
      </c>
      <c r="CM56" s="45">
        <f t="shared" si="205"/>
        <v>-1</v>
      </c>
      <c r="CN56" s="118">
        <f>+IFERROR(VLOOKUP($B56,PPTO!$Q:$T,3,FALSE),0)</f>
        <v>96889.534883720931</v>
      </c>
      <c r="CO56" s="45">
        <f t="shared" si="206"/>
        <v>0</v>
      </c>
      <c r="CQ56" s="48">
        <f>+IFERROR(VLOOKUP($B56,'INF SUCURSALES'!$AW:$AZ,4,FALSE),0)</f>
        <v>0</v>
      </c>
      <c r="CR56" s="48">
        <f>+IFERROR(VLOOKUP($B56,'INF SUCURSALES'!$BB:$BE,4,FALSE),0)</f>
        <v>10</v>
      </c>
      <c r="CS56" s="48">
        <f>+IFERROR(VLOOKUP($B56,'INF SUCURSALES'!$BG:$BJ,4,FALSE),0)</f>
        <v>0</v>
      </c>
      <c r="CT56" s="136">
        <f t="shared" si="207"/>
        <v>0</v>
      </c>
      <c r="CU56" s="45" t="str">
        <f t="shared" si="208"/>
        <v>N.A</v>
      </c>
      <c r="CV56" s="136">
        <f t="shared" si="209"/>
        <v>-10</v>
      </c>
      <c r="CW56" s="45">
        <f t="shared" si="210"/>
        <v>-1</v>
      </c>
      <c r="CX56" s="114">
        <f>+IFERROR(VLOOKUP($B56,PPTO!$Q:$T,4,FALSE),0)</f>
        <v>14.680232558139535</v>
      </c>
      <c r="CY56" s="45">
        <f t="shared" si="211"/>
        <v>0</v>
      </c>
      <c r="DA56" s="118">
        <f>+IFERROR(VLOOKUP($B56,'INF SUCURSALES'!$BM:$BP,3,FALSE),0)</f>
        <v>0</v>
      </c>
      <c r="DB56" s="118">
        <f>+IFERROR(VLOOKUP($B56,'INF SUCURSALES'!$BR:$BU,3,FALSE),0)</f>
        <v>0</v>
      </c>
      <c r="DC56" s="118">
        <f>+IFERROR(VLOOKUP($B56,'INF SUCURSALES'!$BW:$BZ,3,FALSE),0)</f>
        <v>0</v>
      </c>
      <c r="DD56" s="121">
        <f t="shared" si="471"/>
        <v>0</v>
      </c>
      <c r="DE56" s="45" t="str">
        <f t="shared" si="472"/>
        <v>N.A</v>
      </c>
      <c r="DF56" s="121">
        <f t="shared" si="473"/>
        <v>0</v>
      </c>
      <c r="DG56" s="45" t="str">
        <f t="shared" si="474"/>
        <v>N.A</v>
      </c>
      <c r="DH56" s="118">
        <f>+IFERROR(VLOOKUP($B56,PPTO!$V:$Y,3,FALSE),0)</f>
        <v>0</v>
      </c>
      <c r="DI56" s="45">
        <f t="shared" si="475"/>
        <v>0</v>
      </c>
      <c r="DJ56" s="47"/>
      <c r="DK56" s="48">
        <f>+IFERROR(VLOOKUP($B56,'INF SUCURSALES'!$BM:$BP,4,FALSE),0)</f>
        <v>0</v>
      </c>
      <c r="DL56" s="48">
        <f>+IFERROR(VLOOKUP($B56,'INF SUCURSALES'!$BR:$BU,4,FALSE),0)</f>
        <v>0</v>
      </c>
      <c r="DM56" s="48">
        <f>+IFERROR(VLOOKUP($B56,'INF SUCURSALES'!$BW:$BZ,4,FALSE),0)</f>
        <v>0</v>
      </c>
      <c r="DN56" s="136">
        <f t="shared" si="476"/>
        <v>0</v>
      </c>
      <c r="DO56" s="45" t="str">
        <f t="shared" si="477"/>
        <v>N.A</v>
      </c>
      <c r="DP56" s="136">
        <f t="shared" si="478"/>
        <v>0</v>
      </c>
      <c r="DQ56" s="45" t="str">
        <f t="shared" si="479"/>
        <v>N.A</v>
      </c>
      <c r="DR56" s="114">
        <f>+IFERROR(VLOOKUP($B56,PPTO!$V:$Y,4,FALSE),0)</f>
        <v>0</v>
      </c>
      <c r="DS56" s="45">
        <f t="shared" si="480"/>
        <v>0</v>
      </c>
      <c r="DU56" s="118">
        <f>+IFERROR(VLOOKUP($B56,'INF SUCURSALES'!$CC:$CF,3,FALSE),0)</f>
        <v>0</v>
      </c>
      <c r="DV56" s="118">
        <f>+IFERROR(VLOOKUP($B56,'INF SUCURSALES'!$CH:$CK,3,FALSE),0)</f>
        <v>0</v>
      </c>
      <c r="DW56" s="118">
        <f>+IFERROR(VLOOKUP($B56,'INF SUCURSALES'!$CM:$CP,3,FALSE),0)</f>
        <v>0</v>
      </c>
      <c r="DX56" s="121">
        <f t="shared" si="481"/>
        <v>0</v>
      </c>
      <c r="DY56" s="45" t="str">
        <f t="shared" si="482"/>
        <v>N.A</v>
      </c>
      <c r="DZ56" s="121">
        <f t="shared" si="483"/>
        <v>0</v>
      </c>
      <c r="EA56" s="45" t="str">
        <f t="shared" si="484"/>
        <v>N.A</v>
      </c>
      <c r="EB56" s="118">
        <f>+IFERROR(VLOOKUP($B56,PPTO!$AA:$AD,3,FALSE),0)</f>
        <v>0</v>
      </c>
      <c r="EC56" s="45">
        <f t="shared" si="485"/>
        <v>0</v>
      </c>
      <c r="ED56" s="47"/>
      <c r="EE56" s="48">
        <f>+IFERROR(VLOOKUP($B56,'INF SUCURSALES'!$CC:$CF,4,FALSE),0)</f>
        <v>0</v>
      </c>
      <c r="EF56" s="48">
        <f>+IFERROR(VLOOKUP($B56,'INF SUCURSALES'!$CH:$CK,4,FALSE),0)</f>
        <v>0</v>
      </c>
      <c r="EG56" s="48">
        <f>+IFERROR(VLOOKUP($B56,'INF SUCURSALES'!$CM:$CP,4,FALSE),0)</f>
        <v>0</v>
      </c>
      <c r="EH56" s="136">
        <f t="shared" si="486"/>
        <v>0</v>
      </c>
      <c r="EI56" s="45" t="str">
        <f t="shared" si="487"/>
        <v>N.A</v>
      </c>
      <c r="EJ56" s="136">
        <f t="shared" si="488"/>
        <v>0</v>
      </c>
      <c r="EK56" s="45" t="str">
        <f t="shared" si="489"/>
        <v>N.A</v>
      </c>
      <c r="EL56" s="114">
        <f>+IFERROR(VLOOKUP($B56,PPTO!$AA:$AD,4,FALSE),0)</f>
        <v>0</v>
      </c>
      <c r="EM56" s="45">
        <f t="shared" si="490"/>
        <v>0</v>
      </c>
    </row>
    <row r="57" spans="2:143" x14ac:dyDescent="0.3">
      <c r="B57" s="35">
        <v>1246</v>
      </c>
      <c r="C57" s="36" t="s">
        <v>24</v>
      </c>
      <c r="E57" s="118">
        <f t="shared" si="428"/>
        <v>3325703</v>
      </c>
      <c r="F57" s="118">
        <f t="shared" si="429"/>
        <v>7730236</v>
      </c>
      <c r="G57" s="118">
        <f t="shared" si="430"/>
        <v>275690</v>
      </c>
      <c r="H57" s="121">
        <f t="shared" si="431"/>
        <v>-3050013</v>
      </c>
      <c r="I57" s="45">
        <f t="shared" si="432"/>
        <v>-0.91710324102903962</v>
      </c>
      <c r="J57" s="121">
        <f t="shared" si="433"/>
        <v>-7454546</v>
      </c>
      <c r="K57" s="45">
        <f t="shared" si="434"/>
        <v>-0.96433614704648085</v>
      </c>
      <c r="L57" s="118">
        <f t="shared" si="435"/>
        <v>6421244.1149604358</v>
      </c>
      <c r="M57" s="45">
        <f t="shared" si="436"/>
        <v>4.2934047524791644E-2</v>
      </c>
      <c r="N57" s="47"/>
      <c r="O57" s="48">
        <f t="shared" si="437"/>
        <v>23</v>
      </c>
      <c r="P57" s="48">
        <f t="shared" si="438"/>
        <v>48</v>
      </c>
      <c r="Q57" s="48">
        <f t="shared" si="439"/>
        <v>4</v>
      </c>
      <c r="R57" s="136">
        <f t="shared" si="440"/>
        <v>-19</v>
      </c>
      <c r="S57" s="45">
        <f t="shared" si="441"/>
        <v>-0.82608695652173914</v>
      </c>
      <c r="T57" s="136">
        <f t="shared" si="442"/>
        <v>-44</v>
      </c>
      <c r="U57" s="45">
        <f t="shared" si="443"/>
        <v>-0.91666666666666663</v>
      </c>
      <c r="V57" s="114">
        <f t="shared" si="444"/>
        <v>57.82848837209302</v>
      </c>
      <c r="W57" s="45">
        <f t="shared" si="445"/>
        <v>6.9170059820037197E-2</v>
      </c>
      <c r="Y57" s="118">
        <f>+IFERROR(VLOOKUP(B57,'INF SUCURSALES'!$B:$E,3,FALSE),0)</f>
        <v>3114497</v>
      </c>
      <c r="Z57" s="118">
        <f>+IFERROR(VLOOKUP(B57,'INF SUCURSALES'!$G:$J,3,FALSE),0)</f>
        <v>2462386</v>
      </c>
      <c r="AA57" s="118">
        <f>+IFERROR(VLOOKUP(B57,'INF SUCURSALES'!$L:$O,3,FALSE),0)</f>
        <v>269090</v>
      </c>
      <c r="AB57" s="121">
        <f t="shared" si="446"/>
        <v>-2845407</v>
      </c>
      <c r="AC57" s="45">
        <f t="shared" si="447"/>
        <v>-0.91360081579786401</v>
      </c>
      <c r="AD57" s="121">
        <f t="shared" si="448"/>
        <v>-2193296</v>
      </c>
      <c r="AE57" s="45">
        <f t="shared" si="449"/>
        <v>-0.89071981403403044</v>
      </c>
      <c r="AF57" s="118">
        <f>+IFERROR(VLOOKUP($B57,PPTO!$B:$E,3,FALSE),0)</f>
        <v>1789204.6631331942</v>
      </c>
      <c r="AG57" s="45">
        <f t="shared" si="450"/>
        <v>0.1503964334235407</v>
      </c>
      <c r="AI57" s="48">
        <f>+IFERROR(VLOOKUP(B57,'INF SUCURSALES'!$B:$E,4,FALSE),0)</f>
        <v>22</v>
      </c>
      <c r="AJ57" s="48">
        <f>+IFERROR(VLOOKUP(B57,'INF SUCURSALES'!$G:$J,4,FALSE),0)</f>
        <v>25</v>
      </c>
      <c r="AK57" s="48">
        <f>+IFERROR(VLOOKUP(B57,'INF SUCURSALES'!$L:$O,4,FALSE),0)</f>
        <v>3</v>
      </c>
      <c r="AL57" s="136">
        <f t="shared" si="451"/>
        <v>-19</v>
      </c>
      <c r="AM57" s="45">
        <f t="shared" si="452"/>
        <v>-0.86363636363636365</v>
      </c>
      <c r="AN57" s="136">
        <f t="shared" si="453"/>
        <v>-22</v>
      </c>
      <c r="AO57" s="45">
        <f t="shared" si="454"/>
        <v>-0.88</v>
      </c>
      <c r="AP57" s="114">
        <f>+IFERROR(VLOOKUP($B57,PPTO!$B:$E,4,FALSE),0)</f>
        <v>14</v>
      </c>
      <c r="AQ57" s="45">
        <f t="shared" si="455"/>
        <v>0.21428571428571427</v>
      </c>
      <c r="AS57" s="118">
        <f>+IFERROR(VLOOKUP(B57,'INF SUCURSALES'!$R:$U,3,FALSE),0)</f>
        <v>211206</v>
      </c>
      <c r="AT57" s="118">
        <f>+IFERROR(VLOOKUP(B57,'INF SUCURSALES'!$W:$Z,3,FALSE),0)</f>
        <v>0</v>
      </c>
      <c r="AU57" s="118">
        <f>+IFERROR(VLOOKUP(B57,'INF SUCURSALES'!$AB:$AE,3,FALSE),0)</f>
        <v>0</v>
      </c>
      <c r="AV57" s="121">
        <f t="shared" si="456"/>
        <v>-211206</v>
      </c>
      <c r="AW57" s="45">
        <f t="shared" si="457"/>
        <v>-1</v>
      </c>
      <c r="AX57" s="121">
        <f t="shared" si="458"/>
        <v>0</v>
      </c>
      <c r="AY57" s="45" t="str">
        <f t="shared" si="459"/>
        <v>N.A</v>
      </c>
      <c r="AZ57" s="118">
        <f>+IFERROR(VLOOKUP($B57,PPTO!$G:$J,3,FALSE),0)</f>
        <v>0</v>
      </c>
      <c r="BA57" s="45">
        <f t="shared" si="460"/>
        <v>0</v>
      </c>
      <c r="BC57" s="48">
        <f>+IFERROR(VLOOKUP(B57,'INF SUCURSALES'!$R:$U,4,FALSE),0)</f>
        <v>1</v>
      </c>
      <c r="BD57" s="48">
        <f>+IFERROR(VLOOKUP(B57,'INF SUCURSALES'!$W:$Z,4,FALSE),0)</f>
        <v>0</v>
      </c>
      <c r="BE57" s="48">
        <f>+IFERROR(VLOOKUP(B57,'INF SUCURSALES'!$AB:$AE,4,FALSE),0)</f>
        <v>0</v>
      </c>
      <c r="BF57" s="136">
        <f t="shared" si="461"/>
        <v>-1</v>
      </c>
      <c r="BG57" s="45">
        <f t="shared" si="462"/>
        <v>-1</v>
      </c>
      <c r="BH57" s="136">
        <f t="shared" si="463"/>
        <v>0</v>
      </c>
      <c r="BI57" s="45" t="str">
        <f t="shared" si="464"/>
        <v>N.A</v>
      </c>
      <c r="BJ57" s="114">
        <f>+IFERROR(VLOOKUP($B57,PPTO!$G:$J,4,FALSE),0)</f>
        <v>0</v>
      </c>
      <c r="BK57" s="45">
        <f t="shared" si="465"/>
        <v>0</v>
      </c>
      <c r="BM57" s="118">
        <f>+IFERROR(VLOOKUP($B57,'INF SUCURSALES'!$AH:$AK,3,FALSE),0)</f>
        <v>0</v>
      </c>
      <c r="BN57" s="118">
        <f>+IFERROR(VLOOKUP($B57,'INF SUCURSALES'!$AM:$AP,3,FALSE),0)</f>
        <v>5182050</v>
      </c>
      <c r="BO57" s="118">
        <f>+IFERROR(VLOOKUP($B57,'INF SUCURSALES'!$AR:$AU,3,FALSE),0)</f>
        <v>0</v>
      </c>
      <c r="BP57" s="121">
        <f t="shared" si="466"/>
        <v>0</v>
      </c>
      <c r="BQ57" s="45" t="str">
        <f t="shared" si="467"/>
        <v>N.A</v>
      </c>
      <c r="BR57" s="121">
        <f t="shared" si="468"/>
        <v>-5182050</v>
      </c>
      <c r="BS57" s="45">
        <f t="shared" si="469"/>
        <v>-1</v>
      </c>
      <c r="BT57" s="118">
        <f>+IFERROR(VLOOKUP($B57,PPTO!$L:$O,3,FALSE),0)</f>
        <v>4428571.4285714282</v>
      </c>
      <c r="BU57" s="45">
        <f t="shared" si="470"/>
        <v>0</v>
      </c>
      <c r="BW57" s="48">
        <f>+IFERROR(VLOOKUP($B57,'INF SUCURSALES'!$AH:$AK,4,FALSE),0)</f>
        <v>0</v>
      </c>
      <c r="BX57" s="48">
        <f>+IFERROR(VLOOKUP($B57,'INF SUCURSALES'!$AM:$AP,4,FALSE),0)</f>
        <v>10</v>
      </c>
      <c r="BY57" s="48">
        <f>+IFERROR(VLOOKUP($B57,'INF SUCURSALES'!$AR:$AU,4,FALSE),0)</f>
        <v>0</v>
      </c>
      <c r="BZ57" s="136">
        <f t="shared" si="197"/>
        <v>0</v>
      </c>
      <c r="CA57" s="45" t="str">
        <f t="shared" si="198"/>
        <v>N.A</v>
      </c>
      <c r="CB57" s="136">
        <f t="shared" si="199"/>
        <v>-10</v>
      </c>
      <c r="CC57" s="45">
        <f t="shared" si="200"/>
        <v>-1</v>
      </c>
      <c r="CD57" s="114">
        <f>+IFERROR(VLOOKUP($B57,PPTO!$L:$O,4,FALSE),0)</f>
        <v>13</v>
      </c>
      <c r="CE57" s="45">
        <f t="shared" si="201"/>
        <v>0</v>
      </c>
      <c r="CG57" s="118">
        <f>+IFERROR(VLOOKUP($B57,'INF SUCURSALES'!$AW:$AZ,3,FALSE),0)</f>
        <v>0</v>
      </c>
      <c r="CH57" s="118">
        <f>+IFERROR(VLOOKUP($B57,'INF SUCURSALES'!$BB:$BE,3,FALSE),0)</f>
        <v>85800</v>
      </c>
      <c r="CI57" s="118">
        <f>+IFERROR(VLOOKUP($B57,'INF SUCURSALES'!$BG:$BJ,3,FALSE),0)</f>
        <v>6600</v>
      </c>
      <c r="CJ57" s="121">
        <f t="shared" si="202"/>
        <v>6600</v>
      </c>
      <c r="CK57" s="45" t="str">
        <f t="shared" si="203"/>
        <v>N.A</v>
      </c>
      <c r="CL57" s="121">
        <f t="shared" si="204"/>
        <v>-79200</v>
      </c>
      <c r="CM57" s="45">
        <f t="shared" si="205"/>
        <v>-0.92307692307692313</v>
      </c>
      <c r="CN57" s="118">
        <f>+IFERROR(VLOOKUP($B57,PPTO!$Q:$T,3,FALSE),0)</f>
        <v>203468.02325581395</v>
      </c>
      <c r="CO57" s="45">
        <f t="shared" si="206"/>
        <v>3.243752946723244E-2</v>
      </c>
      <c r="CQ57" s="48">
        <f>+IFERROR(VLOOKUP($B57,'INF SUCURSALES'!$AW:$AZ,4,FALSE),0)</f>
        <v>0</v>
      </c>
      <c r="CR57" s="48">
        <f>+IFERROR(VLOOKUP($B57,'INF SUCURSALES'!$BB:$BE,4,FALSE),0)</f>
        <v>13</v>
      </c>
      <c r="CS57" s="48">
        <f>+IFERROR(VLOOKUP($B57,'INF SUCURSALES'!$BG:$BJ,4,FALSE),0)</f>
        <v>1</v>
      </c>
      <c r="CT57" s="136">
        <f t="shared" si="207"/>
        <v>1</v>
      </c>
      <c r="CU57" s="45" t="str">
        <f t="shared" si="208"/>
        <v>N.A</v>
      </c>
      <c r="CV57" s="136">
        <f t="shared" si="209"/>
        <v>-12</v>
      </c>
      <c r="CW57" s="45">
        <f t="shared" si="210"/>
        <v>-0.92307692307692313</v>
      </c>
      <c r="CX57" s="114">
        <f>+IFERROR(VLOOKUP($B57,PPTO!$Q:$T,4,FALSE),0)</f>
        <v>30.828488372093023</v>
      </c>
      <c r="CY57" s="45">
        <f t="shared" si="211"/>
        <v>3.243752946723244E-2</v>
      </c>
      <c r="DA57" s="118">
        <f>+IFERROR(VLOOKUP($B57,'INF SUCURSALES'!$BM:$BP,3,FALSE),0)</f>
        <v>0</v>
      </c>
      <c r="DB57" s="118">
        <f>+IFERROR(VLOOKUP($B57,'INF SUCURSALES'!$BR:$BU,3,FALSE),0)</f>
        <v>0</v>
      </c>
      <c r="DC57" s="118">
        <f>+IFERROR(VLOOKUP($B57,'INF SUCURSALES'!$BW:$BZ,3,FALSE),0)</f>
        <v>0</v>
      </c>
      <c r="DD57" s="121">
        <f t="shared" si="471"/>
        <v>0</v>
      </c>
      <c r="DE57" s="45" t="str">
        <f t="shared" si="472"/>
        <v>N.A</v>
      </c>
      <c r="DF57" s="121">
        <f t="shared" si="473"/>
        <v>0</v>
      </c>
      <c r="DG57" s="45" t="str">
        <f t="shared" si="474"/>
        <v>N.A</v>
      </c>
      <c r="DH57" s="118">
        <f>+IFERROR(VLOOKUP($B57,PPTO!$V:$Y,3,FALSE),0)</f>
        <v>0</v>
      </c>
      <c r="DI57" s="45">
        <f t="shared" si="475"/>
        <v>0</v>
      </c>
      <c r="DJ57" s="47"/>
      <c r="DK57" s="48">
        <f>+IFERROR(VLOOKUP($B57,'INF SUCURSALES'!$BM:$BP,4,FALSE),0)</f>
        <v>0</v>
      </c>
      <c r="DL57" s="48">
        <f>+IFERROR(VLOOKUP($B57,'INF SUCURSALES'!$BR:$BU,4,FALSE),0)</f>
        <v>0</v>
      </c>
      <c r="DM57" s="48">
        <f>+IFERROR(VLOOKUP($B57,'INF SUCURSALES'!$BW:$BZ,4,FALSE),0)</f>
        <v>0</v>
      </c>
      <c r="DN57" s="136">
        <f t="shared" si="476"/>
        <v>0</v>
      </c>
      <c r="DO57" s="45" t="str">
        <f t="shared" si="477"/>
        <v>N.A</v>
      </c>
      <c r="DP57" s="136">
        <f t="shared" si="478"/>
        <v>0</v>
      </c>
      <c r="DQ57" s="45" t="str">
        <f t="shared" si="479"/>
        <v>N.A</v>
      </c>
      <c r="DR57" s="114">
        <f>+IFERROR(VLOOKUP($B57,PPTO!$V:$Y,4,FALSE),0)</f>
        <v>0</v>
      </c>
      <c r="DS57" s="45">
        <f t="shared" si="480"/>
        <v>0</v>
      </c>
      <c r="DU57" s="118">
        <f>+IFERROR(VLOOKUP($B57,'INF SUCURSALES'!$CC:$CF,3,FALSE),0)</f>
        <v>0</v>
      </c>
      <c r="DV57" s="118">
        <f>+IFERROR(VLOOKUP($B57,'INF SUCURSALES'!$CH:$CK,3,FALSE),0)</f>
        <v>0</v>
      </c>
      <c r="DW57" s="118">
        <f>+IFERROR(VLOOKUP($B57,'INF SUCURSALES'!$CM:$CP,3,FALSE),0)</f>
        <v>0</v>
      </c>
      <c r="DX57" s="121">
        <f t="shared" si="481"/>
        <v>0</v>
      </c>
      <c r="DY57" s="45" t="str">
        <f t="shared" si="482"/>
        <v>N.A</v>
      </c>
      <c r="DZ57" s="121">
        <f t="shared" si="483"/>
        <v>0</v>
      </c>
      <c r="EA57" s="45" t="str">
        <f t="shared" si="484"/>
        <v>N.A</v>
      </c>
      <c r="EB57" s="118">
        <f>+IFERROR(VLOOKUP($B57,PPTO!$AA:$AD,3,FALSE),0)</f>
        <v>0</v>
      </c>
      <c r="EC57" s="45">
        <f t="shared" si="485"/>
        <v>0</v>
      </c>
      <c r="ED57" s="47"/>
      <c r="EE57" s="48">
        <f>+IFERROR(VLOOKUP($B57,'INF SUCURSALES'!$CC:$CF,4,FALSE),0)</f>
        <v>0</v>
      </c>
      <c r="EF57" s="48">
        <f>+IFERROR(VLOOKUP($B57,'INF SUCURSALES'!$CH:$CK,4,FALSE),0)</f>
        <v>0</v>
      </c>
      <c r="EG57" s="48">
        <f>+IFERROR(VLOOKUP($B57,'INF SUCURSALES'!$CM:$CP,4,FALSE),0)</f>
        <v>0</v>
      </c>
      <c r="EH57" s="136">
        <f t="shared" si="486"/>
        <v>0</v>
      </c>
      <c r="EI57" s="45" t="str">
        <f t="shared" si="487"/>
        <v>N.A</v>
      </c>
      <c r="EJ57" s="136">
        <f t="shared" si="488"/>
        <v>0</v>
      </c>
      <c r="EK57" s="45" t="str">
        <f t="shared" si="489"/>
        <v>N.A</v>
      </c>
      <c r="EL57" s="114">
        <f>+IFERROR(VLOOKUP($B57,PPTO!$AA:$AD,4,FALSE),0)</f>
        <v>0</v>
      </c>
      <c r="EM57" s="45">
        <f t="shared" si="490"/>
        <v>0</v>
      </c>
    </row>
    <row r="58" spans="2:143" x14ac:dyDescent="0.3">
      <c r="C58" s="43"/>
      <c r="E58" s="87"/>
      <c r="F58" s="87"/>
      <c r="G58" s="87"/>
      <c r="H58" s="87"/>
      <c r="I58" s="46"/>
      <c r="J58" s="87"/>
      <c r="K58" s="46"/>
      <c r="L58" s="87"/>
      <c r="M58" s="46"/>
      <c r="N58" s="47"/>
      <c r="O58" s="47"/>
      <c r="P58" s="47"/>
      <c r="Q58" s="47"/>
      <c r="R58" s="47"/>
      <c r="S58" s="46"/>
      <c r="T58" s="47"/>
      <c r="U58" s="46"/>
      <c r="V58" s="116"/>
      <c r="W58" s="46"/>
      <c r="AP58" s="116"/>
      <c r="BJ58" s="116"/>
      <c r="CD58" s="116"/>
      <c r="CX58" s="116"/>
      <c r="DA58" s="87"/>
      <c r="DB58" s="87"/>
      <c r="DC58" s="87"/>
      <c r="DD58" s="87"/>
      <c r="DE58" s="46"/>
      <c r="DF58" s="87"/>
      <c r="DG58" s="46"/>
      <c r="DH58" s="87"/>
      <c r="DI58" s="46"/>
      <c r="DJ58" s="47"/>
      <c r="DK58" s="47"/>
      <c r="DL58" s="47"/>
      <c r="DM58" s="47"/>
      <c r="DN58" s="47"/>
      <c r="DO58" s="46"/>
      <c r="DP58" s="47"/>
      <c r="DQ58" s="46"/>
      <c r="DR58" s="116"/>
      <c r="DS58" s="46"/>
      <c r="DU58" s="87"/>
      <c r="DV58" s="87"/>
      <c r="DW58" s="87"/>
      <c r="DX58" s="87"/>
      <c r="DY58" s="46"/>
      <c r="DZ58" s="87"/>
      <c r="EA58" s="46"/>
      <c r="EB58" s="87"/>
      <c r="EC58" s="46"/>
      <c r="ED58" s="47"/>
      <c r="EE58" s="47"/>
      <c r="EF58" s="47"/>
      <c r="EG58" s="47"/>
      <c r="EH58" s="47"/>
      <c r="EI58" s="46"/>
      <c r="EJ58" s="47"/>
      <c r="EK58" s="46"/>
      <c r="EL58" s="116"/>
      <c r="EM58" s="46"/>
    </row>
    <row r="59" spans="2:143" x14ac:dyDescent="0.2">
      <c r="B59" s="157" t="s">
        <v>158</v>
      </c>
      <c r="C59" s="157"/>
      <c r="E59" s="130">
        <f>SUM(E49:E57)</f>
        <v>32991468</v>
      </c>
      <c r="F59" s="130">
        <f t="shared" ref="F59:G59" si="491">SUM(F49:F57)</f>
        <v>39804412</v>
      </c>
      <c r="G59" s="130">
        <f t="shared" si="491"/>
        <v>3026585</v>
      </c>
      <c r="H59" s="131">
        <f>+G59-E59</f>
        <v>-29964883</v>
      </c>
      <c r="I59" s="132">
        <f>IFERROR((G59-E59)/E59,"N.A")</f>
        <v>-0.90826158447996308</v>
      </c>
      <c r="J59" s="131">
        <f>+G59-F59</f>
        <v>-36777827</v>
      </c>
      <c r="K59" s="132">
        <f>IFERROR((G59-F59)/F59,"N.A")</f>
        <v>-0.92396357971573606</v>
      </c>
      <c r="L59" s="130">
        <f t="shared" ref="L59" si="492">SUM(L49:L57)</f>
        <v>71596683.394513324</v>
      </c>
      <c r="M59" s="132">
        <f>+IFERROR(G59/L59,0)</f>
        <v>4.2272698350045872E-2</v>
      </c>
      <c r="N59" s="47"/>
      <c r="O59" s="144">
        <f>SUM(O49:O57)</f>
        <v>239</v>
      </c>
      <c r="P59" s="144">
        <f t="shared" ref="P59:Q59" si="493">SUM(P49:P57)</f>
        <v>248</v>
      </c>
      <c r="Q59" s="144">
        <f t="shared" si="493"/>
        <v>23</v>
      </c>
      <c r="R59" s="145">
        <f t="shared" ref="R59" si="494">+Q59-O59</f>
        <v>-216</v>
      </c>
      <c r="S59" s="132">
        <f t="shared" ref="S59" si="495">IFERROR((Q59-O59)/O59,"N.A")</f>
        <v>-0.90376569037656906</v>
      </c>
      <c r="T59" s="145">
        <f t="shared" ref="T59" si="496">+Q59-P59</f>
        <v>-225</v>
      </c>
      <c r="U59" s="132">
        <f t="shared" ref="U59" si="497">IFERROR((Q59-P59)/P59,"N.A")</f>
        <v>-0.907258064516129</v>
      </c>
      <c r="V59" s="146">
        <f t="shared" ref="V59" si="498">SUM(V49:V57)</f>
        <v>467.39825581395348</v>
      </c>
      <c r="W59" s="132">
        <f t="shared" ref="W59" si="499">+IFERROR(Q59/V59,0)</f>
        <v>4.9208570451223684E-2</v>
      </c>
      <c r="Y59" s="130">
        <f>SUM(Y49:Y57)</f>
        <v>28767348</v>
      </c>
      <c r="Z59" s="130">
        <f t="shared" ref="Z59:AA59" si="500">SUM(Z49:Z57)</f>
        <v>16164845</v>
      </c>
      <c r="AA59" s="130">
        <f t="shared" si="500"/>
        <v>1911029</v>
      </c>
      <c r="AB59" s="131">
        <f>+AA59-Y59</f>
        <v>-26856319</v>
      </c>
      <c r="AC59" s="132">
        <f>IFERROR((AA59-Y59)/Y59,"N.A")</f>
        <v>-0.93356951082178308</v>
      </c>
      <c r="AD59" s="131">
        <f>+AA59-Z59</f>
        <v>-14253816</v>
      </c>
      <c r="AE59" s="132">
        <f>IFERROR((AA59-Z59)/Z59,"N.A")</f>
        <v>-0.88177869939365328</v>
      </c>
      <c r="AF59" s="130">
        <f t="shared" ref="AF59" si="501">SUM(AF49:AF57)</f>
        <v>20661824.048998367</v>
      </c>
      <c r="AG59" s="132">
        <f>+IFERROR(AA59/AF59,0)</f>
        <v>9.249081762907771E-2</v>
      </c>
      <c r="AI59" s="144">
        <f>SUM(AI49:AI57)</f>
        <v>217</v>
      </c>
      <c r="AJ59" s="144">
        <f t="shared" ref="AJ59:AK59" si="502">SUM(AJ49:AJ57)</f>
        <v>141</v>
      </c>
      <c r="AK59" s="144">
        <f t="shared" si="502"/>
        <v>16</v>
      </c>
      <c r="AL59" s="145">
        <f t="shared" ref="AL59" si="503">+AK59-AI59</f>
        <v>-201</v>
      </c>
      <c r="AM59" s="132">
        <f t="shared" ref="AM59" si="504">IFERROR((AK59-AI59)/AI59,"N.A")</f>
        <v>-0.92626728110599077</v>
      </c>
      <c r="AN59" s="145">
        <f t="shared" ref="AN59" si="505">+AK59-AJ59</f>
        <v>-125</v>
      </c>
      <c r="AO59" s="132">
        <f t="shared" ref="AO59" si="506">IFERROR((AK59-AJ59)/AJ59,"N.A")</f>
        <v>-0.88652482269503541</v>
      </c>
      <c r="AP59" s="146">
        <f t="shared" ref="AP59" si="507">SUM(AP49:AP57)</f>
        <v>160</v>
      </c>
      <c r="AQ59" s="132">
        <f t="shared" ref="AQ59" si="508">+IFERROR(AK59/AP59,0)</f>
        <v>0.1</v>
      </c>
      <c r="AS59" s="130">
        <f>SUM(AS49:AS57)</f>
        <v>4224120</v>
      </c>
      <c r="AT59" s="130">
        <f t="shared" ref="AT59:AU59" si="509">SUM(AT49:AT57)</f>
        <v>4243517</v>
      </c>
      <c r="AU59" s="130">
        <f t="shared" si="509"/>
        <v>211206</v>
      </c>
      <c r="AV59" s="131">
        <f t="shared" ref="AV59" si="510">+AU59-AS59</f>
        <v>-4012914</v>
      </c>
      <c r="AW59" s="132">
        <f t="shared" ref="AW59" si="511">IFERROR((AU59-AS59)/AS59,"N.A")</f>
        <v>-0.95</v>
      </c>
      <c r="AX59" s="131">
        <f t="shared" ref="AX59" si="512">+AU59-AT59</f>
        <v>-4032311</v>
      </c>
      <c r="AY59" s="132">
        <f t="shared" ref="AY59" si="513">IFERROR((AU59-AT59)/AT59,"N.A")</f>
        <v>-0.95022854863077022</v>
      </c>
      <c r="AZ59" s="130">
        <f t="shared" ref="AZ59" si="514">SUM(AZ49:AZ57)</f>
        <v>10137888</v>
      </c>
      <c r="BA59" s="132">
        <f t="shared" ref="BA59" si="515">+IFERROR(AU59/AZ59,0)</f>
        <v>2.0833333333333332E-2</v>
      </c>
      <c r="BC59" s="144">
        <f>SUM(BC49:BC57)</f>
        <v>22</v>
      </c>
      <c r="BD59" s="144">
        <f t="shared" ref="BD59:BE59" si="516">SUM(BD49:BD57)</f>
        <v>20</v>
      </c>
      <c r="BE59" s="144">
        <f t="shared" si="516"/>
        <v>1</v>
      </c>
      <c r="BF59" s="145">
        <f t="shared" ref="BF59" si="517">+BE59-BC59</f>
        <v>-21</v>
      </c>
      <c r="BG59" s="132">
        <f t="shared" ref="BG59" si="518">IFERROR((BE59-BC59)/BC59,"N.A")</f>
        <v>-0.95454545454545459</v>
      </c>
      <c r="BH59" s="145">
        <f t="shared" ref="BH59" si="519">+BE59-BD59</f>
        <v>-19</v>
      </c>
      <c r="BI59" s="132">
        <f t="shared" ref="BI59" si="520">IFERROR((BE59-BD59)/BD59,"N.A")</f>
        <v>-0.95</v>
      </c>
      <c r="BJ59" s="146">
        <f t="shared" ref="BJ59" si="521">SUM(BJ49:BJ57)</f>
        <v>48</v>
      </c>
      <c r="BK59" s="132">
        <f t="shared" ref="BK59" si="522">+IFERROR(BE59/BJ59,0)</f>
        <v>2.0833333333333332E-2</v>
      </c>
      <c r="BM59" s="130">
        <f>SUM(BM49:BM57)</f>
        <v>0</v>
      </c>
      <c r="BN59" s="130">
        <f t="shared" ref="BN59:BO59" si="523">SUM(BN49:BN57)</f>
        <v>19079250</v>
      </c>
      <c r="BO59" s="130">
        <f t="shared" si="523"/>
        <v>877950</v>
      </c>
      <c r="BP59" s="131">
        <f t="shared" ref="BP59" si="524">+BO59-BM59</f>
        <v>877950</v>
      </c>
      <c r="BQ59" s="132" t="str">
        <f t="shared" ref="BQ59" si="525">IFERROR((BO59-BM59)/BM59,"N.A")</f>
        <v>N.A</v>
      </c>
      <c r="BR59" s="131">
        <f t="shared" ref="BR59" si="526">+BO59-BN59</f>
        <v>-18201300</v>
      </c>
      <c r="BS59" s="132">
        <f t="shared" ref="BS59" si="527">IFERROR((BO59-BN59)/BN59,"N.A")</f>
        <v>-0.95398404025315464</v>
      </c>
      <c r="BT59" s="130">
        <f t="shared" ref="BT59" si="528">SUM(BT49:BT57)</f>
        <v>39857142.857142851</v>
      </c>
      <c r="BU59" s="132">
        <f t="shared" ref="BU59" si="529">+IFERROR(BO59/BT59,0)</f>
        <v>2.2027419354838713E-2</v>
      </c>
      <c r="BW59" s="144">
        <f>SUM(BW49:BW57)</f>
        <v>0</v>
      </c>
      <c r="BX59" s="144">
        <f t="shared" ref="BX59:BY59" si="530">SUM(BX49:BX57)</f>
        <v>39</v>
      </c>
      <c r="BY59" s="144">
        <f t="shared" si="530"/>
        <v>2</v>
      </c>
      <c r="BZ59" s="145">
        <f t="shared" si="197"/>
        <v>2</v>
      </c>
      <c r="CA59" s="132" t="str">
        <f t="shared" si="198"/>
        <v>N.A</v>
      </c>
      <c r="CB59" s="145">
        <f t="shared" si="199"/>
        <v>-37</v>
      </c>
      <c r="CC59" s="132">
        <f t="shared" si="200"/>
        <v>-0.94871794871794868</v>
      </c>
      <c r="CD59" s="146">
        <f t="shared" ref="CD59" si="531">SUM(CD49:CD57)</f>
        <v>117</v>
      </c>
      <c r="CE59" s="132">
        <f t="shared" si="201"/>
        <v>1.7094017094017096E-2</v>
      </c>
      <c r="CG59" s="130">
        <f>SUM(CG49:CG57)</f>
        <v>0</v>
      </c>
      <c r="CH59" s="130">
        <f t="shared" ref="CH59:CI59" si="532">SUM(CH49:CH57)</f>
        <v>316800</v>
      </c>
      <c r="CI59" s="130">
        <f t="shared" si="532"/>
        <v>26400</v>
      </c>
      <c r="CJ59" s="131">
        <f t="shared" si="202"/>
        <v>26400</v>
      </c>
      <c r="CK59" s="132" t="str">
        <f t="shared" si="203"/>
        <v>N.A</v>
      </c>
      <c r="CL59" s="131">
        <f t="shared" si="204"/>
        <v>-290400</v>
      </c>
      <c r="CM59" s="132">
        <f t="shared" si="205"/>
        <v>-0.91666666666666663</v>
      </c>
      <c r="CN59" s="130">
        <f t="shared" ref="CN59" si="533">SUM(CN49:CN57)</f>
        <v>939828.48837209307</v>
      </c>
      <c r="CO59" s="132">
        <f t="shared" si="206"/>
        <v>2.8090231703582727E-2</v>
      </c>
      <c r="CQ59" s="144">
        <f>SUM(CQ49:CQ57)</f>
        <v>0</v>
      </c>
      <c r="CR59" s="144">
        <f t="shared" ref="CR59:CS59" si="534">SUM(CR49:CR57)</f>
        <v>48</v>
      </c>
      <c r="CS59" s="144">
        <f t="shared" si="534"/>
        <v>4</v>
      </c>
      <c r="CT59" s="145">
        <f t="shared" si="207"/>
        <v>4</v>
      </c>
      <c r="CU59" s="132" t="str">
        <f t="shared" si="208"/>
        <v>N.A</v>
      </c>
      <c r="CV59" s="145">
        <f t="shared" si="209"/>
        <v>-44</v>
      </c>
      <c r="CW59" s="132">
        <f t="shared" si="210"/>
        <v>-0.91666666666666663</v>
      </c>
      <c r="CX59" s="146">
        <f t="shared" ref="CX59" si="535">SUM(CX49:CX57)</f>
        <v>142.39825581395351</v>
      </c>
      <c r="CY59" s="132">
        <f t="shared" si="211"/>
        <v>2.8090231703582724E-2</v>
      </c>
      <c r="DA59" s="130">
        <f>SUM(DA49:DA57)</f>
        <v>0</v>
      </c>
      <c r="DB59" s="130">
        <f t="shared" ref="DB59:DC59" si="536">SUM(DB49:DB57)</f>
        <v>0</v>
      </c>
      <c r="DC59" s="130">
        <f t="shared" si="536"/>
        <v>0</v>
      </c>
      <c r="DD59" s="131">
        <f t="shared" ref="DD59" si="537">+DC59-DA59</f>
        <v>0</v>
      </c>
      <c r="DE59" s="132" t="str">
        <f t="shared" ref="DE59" si="538">IFERROR((DC59-DA59)/DA59,"N.A")</f>
        <v>N.A</v>
      </c>
      <c r="DF59" s="131">
        <f t="shared" ref="DF59" si="539">+DC59-DB59</f>
        <v>0</v>
      </c>
      <c r="DG59" s="132" t="str">
        <f t="shared" ref="DG59" si="540">IFERROR((DC59-DB59)/DB59,"N.A")</f>
        <v>N.A</v>
      </c>
      <c r="DH59" s="130">
        <f t="shared" ref="DH59" si="541">SUM(DH49:DH57)</f>
        <v>0</v>
      </c>
      <c r="DI59" s="132">
        <f t="shared" ref="DI59" si="542">+IFERROR(DC59/DH59,0)</f>
        <v>0</v>
      </c>
      <c r="DJ59" s="47"/>
      <c r="DK59" s="144">
        <f>SUM(DK49:DK57)</f>
        <v>0</v>
      </c>
      <c r="DL59" s="144">
        <f t="shared" ref="DL59:DM59" si="543">SUM(DL49:DL57)</f>
        <v>0</v>
      </c>
      <c r="DM59" s="144">
        <f t="shared" si="543"/>
        <v>0</v>
      </c>
      <c r="DN59" s="145">
        <f t="shared" ref="DN59" si="544">+DM59-DK59</f>
        <v>0</v>
      </c>
      <c r="DO59" s="132" t="str">
        <f t="shared" ref="DO59" si="545">IFERROR((DM59-DK59)/DK59,"N.A")</f>
        <v>N.A</v>
      </c>
      <c r="DP59" s="145">
        <f t="shared" ref="DP59" si="546">+DM59-DL59</f>
        <v>0</v>
      </c>
      <c r="DQ59" s="132" t="str">
        <f t="shared" ref="DQ59" si="547">IFERROR((DM59-DL59)/DL59,"N.A")</f>
        <v>N.A</v>
      </c>
      <c r="DR59" s="146">
        <f t="shared" ref="DR59" si="548">SUM(DR49:DR57)</f>
        <v>0</v>
      </c>
      <c r="DS59" s="132">
        <f t="shared" ref="DS59" si="549">+IFERROR(DM59/DR59,0)</f>
        <v>0</v>
      </c>
      <c r="DU59" s="130">
        <f>SUM(DU49:DU57)</f>
        <v>0</v>
      </c>
      <c r="DV59" s="130">
        <f t="shared" ref="DV59:DW59" si="550">SUM(DV49:DV57)</f>
        <v>0</v>
      </c>
      <c r="DW59" s="130">
        <f t="shared" si="550"/>
        <v>0</v>
      </c>
      <c r="DX59" s="131">
        <f t="shared" ref="DX59" si="551">+DW59-DU59</f>
        <v>0</v>
      </c>
      <c r="DY59" s="132" t="str">
        <f t="shared" ref="DY59" si="552">IFERROR((DW59-DU59)/DU59,"N.A")</f>
        <v>N.A</v>
      </c>
      <c r="DZ59" s="131">
        <f t="shared" ref="DZ59" si="553">+DW59-DV59</f>
        <v>0</v>
      </c>
      <c r="EA59" s="132" t="str">
        <f t="shared" ref="EA59" si="554">IFERROR((DW59-DV59)/DV59,"N.A")</f>
        <v>N.A</v>
      </c>
      <c r="EB59" s="130">
        <f t="shared" ref="EB59" si="555">SUM(EB49:EB57)</f>
        <v>0</v>
      </c>
      <c r="EC59" s="132">
        <f t="shared" ref="EC59" si="556">+IFERROR(DW59/EB59,0)</f>
        <v>0</v>
      </c>
      <c r="ED59" s="47"/>
      <c r="EE59" s="144">
        <f>SUM(EE49:EE57)</f>
        <v>0</v>
      </c>
      <c r="EF59" s="144">
        <f t="shared" ref="EF59:EG59" si="557">SUM(EF49:EF57)</f>
        <v>0</v>
      </c>
      <c r="EG59" s="144">
        <f t="shared" si="557"/>
        <v>0</v>
      </c>
      <c r="EH59" s="145">
        <f t="shared" ref="EH59" si="558">+EG59-EE59</f>
        <v>0</v>
      </c>
      <c r="EI59" s="132" t="str">
        <f t="shared" ref="EI59" si="559">IFERROR((EG59-EE59)/EE59,"N.A")</f>
        <v>N.A</v>
      </c>
      <c r="EJ59" s="145">
        <f t="shared" ref="EJ59" si="560">+EG59-EF59</f>
        <v>0</v>
      </c>
      <c r="EK59" s="132" t="str">
        <f t="shared" ref="EK59" si="561">IFERROR((EG59-EF59)/EF59,"N.A")</f>
        <v>N.A</v>
      </c>
      <c r="EL59" s="146">
        <f t="shared" ref="EL59" si="562">SUM(EL49:EL57)</f>
        <v>0</v>
      </c>
      <c r="EM59" s="132">
        <f t="shared" ref="EM59" si="563">+IFERROR(EG59/EL59,0)</f>
        <v>0</v>
      </c>
    </row>
    <row r="60" spans="2:143" x14ac:dyDescent="0.25">
      <c r="E60" s="87"/>
      <c r="F60" s="87"/>
      <c r="G60" s="87"/>
      <c r="H60" s="87"/>
      <c r="I60" s="46"/>
      <c r="J60" s="87"/>
      <c r="K60" s="46"/>
      <c r="L60" s="87"/>
      <c r="M60" s="46"/>
      <c r="N60" s="47"/>
      <c r="O60" s="47"/>
      <c r="P60" s="47"/>
      <c r="Q60" s="47"/>
      <c r="R60" s="47"/>
      <c r="S60" s="46"/>
      <c r="T60" s="47"/>
      <c r="U60" s="46"/>
      <c r="V60" s="47"/>
      <c r="W60" s="46"/>
      <c r="DA60" s="87"/>
      <c r="DB60" s="87"/>
      <c r="DC60" s="87"/>
      <c r="DD60" s="87"/>
      <c r="DE60" s="46"/>
      <c r="DF60" s="87"/>
      <c r="DG60" s="46"/>
      <c r="DH60" s="87"/>
      <c r="DI60" s="46"/>
      <c r="DJ60" s="47"/>
      <c r="DK60" s="47"/>
      <c r="DL60" s="47"/>
      <c r="DM60" s="47"/>
      <c r="DN60" s="47"/>
      <c r="DO60" s="46"/>
      <c r="DP60" s="47"/>
      <c r="DQ60" s="46"/>
      <c r="DR60" s="47"/>
      <c r="DS60" s="46"/>
      <c r="DU60" s="87"/>
      <c r="DV60" s="87"/>
      <c r="DW60" s="87"/>
      <c r="DX60" s="87"/>
      <c r="DY60" s="46"/>
      <c r="DZ60" s="87"/>
      <c r="EA60" s="46"/>
      <c r="EB60" s="87"/>
      <c r="EC60" s="46"/>
      <c r="ED60" s="47"/>
      <c r="EE60" s="47"/>
      <c r="EF60" s="47"/>
      <c r="EG60" s="47"/>
      <c r="EH60" s="47"/>
      <c r="EI60" s="46"/>
      <c r="EJ60" s="47"/>
      <c r="EK60" s="46"/>
      <c r="EL60" s="47"/>
      <c r="EM60" s="46"/>
    </row>
    <row r="61" spans="2:143" ht="30" x14ac:dyDescent="0.25">
      <c r="B61" s="44" t="s">
        <v>5</v>
      </c>
      <c r="C61" s="44" t="s">
        <v>161</v>
      </c>
      <c r="E61" s="97">
        <f>+$Y$8</f>
        <v>43252</v>
      </c>
      <c r="F61" s="97">
        <f>+$Z$8</f>
        <v>43586</v>
      </c>
      <c r="G61" s="97">
        <f>+$AA$8</f>
        <v>43617</v>
      </c>
      <c r="H61" s="91" t="str">
        <f>+$AB$8</f>
        <v>Var. jun-19 vs jun-18</v>
      </c>
      <c r="I61" s="77" t="str">
        <f>+$AC$8</f>
        <v>%</v>
      </c>
      <c r="J61" s="91" t="str">
        <f>+$AD$8</f>
        <v>Var. jun-19 vs may-19</v>
      </c>
      <c r="K61" s="77" t="str">
        <f>+$AE$8</f>
        <v>%</v>
      </c>
      <c r="L61" s="91" t="str">
        <f>+$AF$8</f>
        <v>Ppto</v>
      </c>
      <c r="M61" s="77" t="str">
        <f>+$AG$8</f>
        <v>% Cump.</v>
      </c>
      <c r="N61" s="47"/>
      <c r="O61" s="52">
        <f>+$Y$8</f>
        <v>43252</v>
      </c>
      <c r="P61" s="52">
        <f>+$Z$8</f>
        <v>43586</v>
      </c>
      <c r="Q61" s="52">
        <f>+$AA$8</f>
        <v>43617</v>
      </c>
      <c r="R61" s="52" t="str">
        <f>+$AB$8</f>
        <v>Var. jun-19 vs jun-18</v>
      </c>
      <c r="S61" s="77" t="str">
        <f>+$AC$8</f>
        <v>%</v>
      </c>
      <c r="T61" s="52" t="str">
        <f>+$AD$8</f>
        <v>Var. jun-19 vs may-19</v>
      </c>
      <c r="U61" s="77" t="str">
        <f>+$AE$8</f>
        <v>%</v>
      </c>
      <c r="V61" s="52" t="str">
        <f>+$AF$8</f>
        <v>Ppto</v>
      </c>
      <c r="W61" s="77" t="str">
        <f>+$AG$8</f>
        <v>% Cump.</v>
      </c>
      <c r="Y61" s="97">
        <f>+$Y$8</f>
        <v>43252</v>
      </c>
      <c r="Z61" s="97">
        <f>+$Z$8</f>
        <v>43586</v>
      </c>
      <c r="AA61" s="97">
        <f>+$AA$8</f>
        <v>43617</v>
      </c>
      <c r="AB61" s="91" t="str">
        <f>+$AB$8</f>
        <v>Var. jun-19 vs jun-18</v>
      </c>
      <c r="AC61" s="77" t="str">
        <f>+$AC$8</f>
        <v>%</v>
      </c>
      <c r="AD61" s="91" t="str">
        <f>+$AD$8</f>
        <v>Var. jun-19 vs may-19</v>
      </c>
      <c r="AE61" s="77" t="str">
        <f>+$AE$8</f>
        <v>%</v>
      </c>
      <c r="AF61" s="91" t="str">
        <f>+$AF$8</f>
        <v>Ppto</v>
      </c>
      <c r="AG61" s="77" t="str">
        <f>+$AG$8</f>
        <v>% Cump.</v>
      </c>
      <c r="AI61" s="52">
        <f>+$Y$8</f>
        <v>43252</v>
      </c>
      <c r="AJ61" s="52">
        <f>+$Z$8</f>
        <v>43586</v>
      </c>
      <c r="AK61" s="52">
        <f>+$AA$8</f>
        <v>43617</v>
      </c>
      <c r="AL61" s="52" t="str">
        <f>+$AB$8</f>
        <v>Var. jun-19 vs jun-18</v>
      </c>
      <c r="AM61" s="77" t="str">
        <f>+$AC$8</f>
        <v>%</v>
      </c>
      <c r="AN61" s="52" t="str">
        <f>+$AD$8</f>
        <v>Var. jun-19 vs may-19</v>
      </c>
      <c r="AO61" s="77" t="str">
        <f>+$AE$8</f>
        <v>%</v>
      </c>
      <c r="AP61" s="52" t="str">
        <f>+$AF$8</f>
        <v>Ppto</v>
      </c>
      <c r="AQ61" s="77" t="str">
        <f>+$AG$8</f>
        <v>% Cump.</v>
      </c>
      <c r="AS61" s="97">
        <f>+$Y$8</f>
        <v>43252</v>
      </c>
      <c r="AT61" s="97">
        <f>+$Z$8</f>
        <v>43586</v>
      </c>
      <c r="AU61" s="97">
        <f>+$AA$8</f>
        <v>43617</v>
      </c>
      <c r="AV61" s="91" t="str">
        <f>+$AB$8</f>
        <v>Var. jun-19 vs jun-18</v>
      </c>
      <c r="AW61" s="77" t="str">
        <f>+$AC$8</f>
        <v>%</v>
      </c>
      <c r="AX61" s="91" t="str">
        <f>+$AD$8</f>
        <v>Var. jun-19 vs may-19</v>
      </c>
      <c r="AY61" s="77" t="str">
        <f>+$AE$8</f>
        <v>%</v>
      </c>
      <c r="AZ61" s="91" t="str">
        <f>+$AF$8</f>
        <v>Ppto</v>
      </c>
      <c r="BA61" s="77" t="str">
        <f>+$AG$8</f>
        <v>% Cump.</v>
      </c>
      <c r="BC61" s="52">
        <f>+$Y$8</f>
        <v>43252</v>
      </c>
      <c r="BD61" s="52">
        <f>+$Z$8</f>
        <v>43586</v>
      </c>
      <c r="BE61" s="52">
        <f>+$AA$8</f>
        <v>43617</v>
      </c>
      <c r="BF61" s="52" t="str">
        <f>+$AB$8</f>
        <v>Var. jun-19 vs jun-18</v>
      </c>
      <c r="BG61" s="77" t="str">
        <f>+$AC$8</f>
        <v>%</v>
      </c>
      <c r="BH61" s="52" t="str">
        <f>+$AD$8</f>
        <v>Var. jun-19 vs may-19</v>
      </c>
      <c r="BI61" s="77" t="str">
        <f>+$AE$8</f>
        <v>%</v>
      </c>
      <c r="BJ61" s="52" t="str">
        <f>+$AF$8</f>
        <v>Ppto</v>
      </c>
      <c r="BK61" s="77" t="str">
        <f>+$AG$8</f>
        <v>% Cump.</v>
      </c>
      <c r="BM61" s="97">
        <f>+$Y$8</f>
        <v>43252</v>
      </c>
      <c r="BN61" s="97">
        <f>+$Z$8</f>
        <v>43586</v>
      </c>
      <c r="BO61" s="97">
        <f>+$AA$8</f>
        <v>43617</v>
      </c>
      <c r="BP61" s="91" t="str">
        <f>+$AB$8</f>
        <v>Var. jun-19 vs jun-18</v>
      </c>
      <c r="BQ61" s="77" t="str">
        <f>+$AC$8</f>
        <v>%</v>
      </c>
      <c r="BR61" s="91" t="str">
        <f>+$AD$8</f>
        <v>Var. jun-19 vs may-19</v>
      </c>
      <c r="BS61" s="77" t="str">
        <f>+$AE$8</f>
        <v>%</v>
      </c>
      <c r="BT61" s="91" t="str">
        <f>+$AF$8</f>
        <v>Ppto</v>
      </c>
      <c r="BU61" s="77" t="str">
        <f>+$AG$8</f>
        <v>% Cump.</v>
      </c>
      <c r="BW61" s="52">
        <f>+$Y$8</f>
        <v>43252</v>
      </c>
      <c r="BX61" s="52">
        <f>+$Z$8</f>
        <v>43586</v>
      </c>
      <c r="BY61" s="52">
        <f>+$AA$8</f>
        <v>43617</v>
      </c>
      <c r="BZ61" s="52" t="str">
        <f>+$AB$8</f>
        <v>Var. jun-19 vs jun-18</v>
      </c>
      <c r="CA61" s="77" t="str">
        <f>+$AC$8</f>
        <v>%</v>
      </c>
      <c r="CB61" s="52" t="str">
        <f>+$AD$8</f>
        <v>Var. jun-19 vs may-19</v>
      </c>
      <c r="CC61" s="77" t="str">
        <f>+$AE$8</f>
        <v>%</v>
      </c>
      <c r="CD61" s="52" t="str">
        <f>+$AF$8</f>
        <v>Ppto</v>
      </c>
      <c r="CE61" s="77" t="str">
        <f>+$AG$8</f>
        <v>% Cump.</v>
      </c>
      <c r="CG61" s="97">
        <f>+$Y$8</f>
        <v>43252</v>
      </c>
      <c r="CH61" s="97">
        <f>+$Z$8</f>
        <v>43586</v>
      </c>
      <c r="CI61" s="97">
        <f>+$AA$8</f>
        <v>43617</v>
      </c>
      <c r="CJ61" s="91" t="str">
        <f>+$AB$8</f>
        <v>Var. jun-19 vs jun-18</v>
      </c>
      <c r="CK61" s="77" t="str">
        <f>+$AC$8</f>
        <v>%</v>
      </c>
      <c r="CL61" s="91" t="str">
        <f>+$AD$8</f>
        <v>Var. jun-19 vs may-19</v>
      </c>
      <c r="CM61" s="77" t="str">
        <f>+$AE$8</f>
        <v>%</v>
      </c>
      <c r="CN61" s="91" t="str">
        <f>+$AF$8</f>
        <v>Ppto</v>
      </c>
      <c r="CO61" s="77" t="str">
        <f>+$AG$8</f>
        <v>% Cump.</v>
      </c>
      <c r="CQ61" s="52">
        <f>+$Y$8</f>
        <v>43252</v>
      </c>
      <c r="CR61" s="52">
        <f>+$Z$8</f>
        <v>43586</v>
      </c>
      <c r="CS61" s="52">
        <f>+$AA$8</f>
        <v>43617</v>
      </c>
      <c r="CT61" s="52" t="str">
        <f>+$AB$8</f>
        <v>Var. jun-19 vs jun-18</v>
      </c>
      <c r="CU61" s="77" t="str">
        <f>+$AC$8</f>
        <v>%</v>
      </c>
      <c r="CV61" s="52" t="str">
        <f>+$AD$8</f>
        <v>Var. jun-19 vs may-19</v>
      </c>
      <c r="CW61" s="77" t="str">
        <f>+$AE$8</f>
        <v>%</v>
      </c>
      <c r="CX61" s="52" t="str">
        <f>+$AF$8</f>
        <v>Ppto</v>
      </c>
      <c r="CY61" s="77" t="str">
        <f>+$AG$8</f>
        <v>% Cump.</v>
      </c>
      <c r="DA61" s="97">
        <f>+$Y$8</f>
        <v>43252</v>
      </c>
      <c r="DB61" s="97">
        <f>+$Z$8</f>
        <v>43586</v>
      </c>
      <c r="DC61" s="97">
        <f>+$AA$8</f>
        <v>43617</v>
      </c>
      <c r="DD61" s="91" t="str">
        <f>+$AB$8</f>
        <v>Var. jun-19 vs jun-18</v>
      </c>
      <c r="DE61" s="77" t="str">
        <f>+$AC$8</f>
        <v>%</v>
      </c>
      <c r="DF61" s="91" t="str">
        <f>+$AD$8</f>
        <v>Var. jun-19 vs may-19</v>
      </c>
      <c r="DG61" s="77" t="str">
        <f>+$AE$8</f>
        <v>%</v>
      </c>
      <c r="DH61" s="91" t="str">
        <f>+$AF$8</f>
        <v>Ppto</v>
      </c>
      <c r="DI61" s="77" t="str">
        <f>+$AG$8</f>
        <v>% Cump.</v>
      </c>
      <c r="DJ61" s="47"/>
      <c r="DK61" s="52">
        <f>+$Y$8</f>
        <v>43252</v>
      </c>
      <c r="DL61" s="52">
        <f>+$Z$8</f>
        <v>43586</v>
      </c>
      <c r="DM61" s="52">
        <f>+$AA$8</f>
        <v>43617</v>
      </c>
      <c r="DN61" s="52" t="str">
        <f>+$AB$8</f>
        <v>Var. jun-19 vs jun-18</v>
      </c>
      <c r="DO61" s="77" t="str">
        <f>+$AC$8</f>
        <v>%</v>
      </c>
      <c r="DP61" s="52" t="str">
        <f>+$AD$8</f>
        <v>Var. jun-19 vs may-19</v>
      </c>
      <c r="DQ61" s="77" t="str">
        <f>+$AE$8</f>
        <v>%</v>
      </c>
      <c r="DR61" s="52" t="str">
        <f>+$AF$8</f>
        <v>Ppto</v>
      </c>
      <c r="DS61" s="77" t="str">
        <f>+$AG$8</f>
        <v>% Cump.</v>
      </c>
      <c r="DU61" s="97">
        <f>+$Y$8</f>
        <v>43252</v>
      </c>
      <c r="DV61" s="97">
        <f>+$Z$8</f>
        <v>43586</v>
      </c>
      <c r="DW61" s="97">
        <f>+$AA$8</f>
        <v>43617</v>
      </c>
      <c r="DX61" s="91" t="str">
        <f>+$AB$8</f>
        <v>Var. jun-19 vs jun-18</v>
      </c>
      <c r="DY61" s="77" t="str">
        <f>+$AC$8</f>
        <v>%</v>
      </c>
      <c r="DZ61" s="91" t="str">
        <f>+$AD$8</f>
        <v>Var. jun-19 vs may-19</v>
      </c>
      <c r="EA61" s="77" t="str">
        <f>+$AE$8</f>
        <v>%</v>
      </c>
      <c r="EB61" s="91" t="str">
        <f>+$AF$8</f>
        <v>Ppto</v>
      </c>
      <c r="EC61" s="77" t="str">
        <f>+$AG$8</f>
        <v>% Cump.</v>
      </c>
      <c r="ED61" s="47"/>
      <c r="EE61" s="52">
        <f>+$Y$8</f>
        <v>43252</v>
      </c>
      <c r="EF61" s="52">
        <f>+$Z$8</f>
        <v>43586</v>
      </c>
      <c r="EG61" s="52">
        <f>+$AA$8</f>
        <v>43617</v>
      </c>
      <c r="EH61" s="52" t="str">
        <f>+$AB$8</f>
        <v>Var. jun-19 vs jun-18</v>
      </c>
      <c r="EI61" s="77" t="str">
        <f>+$AC$8</f>
        <v>%</v>
      </c>
      <c r="EJ61" s="52" t="str">
        <f>+$AD$8</f>
        <v>Var. jun-19 vs may-19</v>
      </c>
      <c r="EK61" s="77" t="str">
        <f>+$AE$8</f>
        <v>%</v>
      </c>
      <c r="EL61" s="52" t="str">
        <f>+$AF$8</f>
        <v>Ppto</v>
      </c>
      <c r="EM61" s="77" t="str">
        <f>+$AG$8</f>
        <v>% Cump.</v>
      </c>
    </row>
    <row r="62" spans="2:143" x14ac:dyDescent="0.3">
      <c r="B62" s="35">
        <v>1005</v>
      </c>
      <c r="C62" s="36" t="s">
        <v>184</v>
      </c>
      <c r="E62" s="118">
        <f t="shared" ref="E62:E68" si="564">Y62+AS62+BM62+CG62+DA62+DU62</f>
        <v>2885406</v>
      </c>
      <c r="F62" s="118">
        <f t="shared" ref="F62:F68" si="565">Z62+AT62+BN62+CH62+DB62+DV62</f>
        <v>6791032</v>
      </c>
      <c r="G62" s="118">
        <f t="shared" ref="G62:G68" si="566">AA62+AU62+BO62+CI62+DC62+DW62</f>
        <v>1228975</v>
      </c>
      <c r="H62" s="121">
        <f t="shared" ref="H62:H68" si="567">+G62-E62</f>
        <v>-1656431</v>
      </c>
      <c r="I62" s="45">
        <f t="shared" ref="I62:I68" si="568">IFERROR((G62-E62)/E62,"N.A")</f>
        <v>-0.57407207165993279</v>
      </c>
      <c r="J62" s="121">
        <f t="shared" ref="J62:J68" si="569">+G62-F62</f>
        <v>-5562057</v>
      </c>
      <c r="K62" s="45">
        <f t="shared" ref="K62:K68" si="570">IFERROR((G62-F62)/F62,"N.A")</f>
        <v>-0.81902971448227602</v>
      </c>
      <c r="L62" s="118">
        <f t="shared" ref="L62:L68" si="571">+$AF62+$AZ62+$BT62+$CN62</f>
        <v>2042728.0081105398</v>
      </c>
      <c r="M62" s="45">
        <f t="shared" ref="M62:M68" si="572">+IFERROR(G62/L62,0)</f>
        <v>0.60163418483538778</v>
      </c>
      <c r="N62" s="47"/>
      <c r="O62" s="48">
        <f t="shared" ref="O62:O68" si="573">AI62+BC62+BW62+CQ62+DK62+EE62</f>
        <v>24</v>
      </c>
      <c r="P62" s="48">
        <f t="shared" ref="P62:P68" si="574">AJ62+BD62+BX62+CR62+DL62+EF62</f>
        <v>90</v>
      </c>
      <c r="Q62" s="48">
        <f t="shared" ref="Q62:Q68" si="575">AK62+BE62+BY62+CS62+DM62+EG62</f>
        <v>13</v>
      </c>
      <c r="R62" s="136">
        <f t="shared" ref="R62:R68" si="576">+Q62-O62</f>
        <v>-11</v>
      </c>
      <c r="S62" s="45">
        <f t="shared" ref="S62:S68" si="577">IFERROR((Q62-O62)/O62,"N.A")</f>
        <v>-0.45833333333333331</v>
      </c>
      <c r="T62" s="136">
        <f t="shared" ref="T62:T68" si="578">+Q62-P62</f>
        <v>-77</v>
      </c>
      <c r="U62" s="45">
        <f t="shared" ref="U62:U68" si="579">IFERROR((Q62-P62)/P62,"N.A")</f>
        <v>-0.85555555555555551</v>
      </c>
      <c r="V62" s="114">
        <f t="shared" ref="V62:V68" si="580">+$AP62+$BJ62+$CD62+$CX62</f>
        <v>17.468023255813954</v>
      </c>
      <c r="W62" s="45">
        <f t="shared" ref="W62:W68" si="581">+IFERROR(Q62/V62,0)</f>
        <v>0.74421700782160094</v>
      </c>
      <c r="Y62" s="118">
        <f>+IFERROR(VLOOKUP(B62,'INF SUCURSALES'!$B:$E,3,FALSE),0)</f>
        <v>1618170</v>
      </c>
      <c r="Z62" s="118">
        <f>+IFERROR(VLOOKUP(B62,'INF SUCURSALES'!$G:$J,3,FALSE),0)</f>
        <v>6791032</v>
      </c>
      <c r="AA62" s="118">
        <f>+IFERROR(VLOOKUP(B62,'INF SUCURSALES'!$L:$O,3,FALSE),0)</f>
        <v>1017769</v>
      </c>
      <c r="AB62" s="121">
        <f t="shared" ref="AB62:AB68" si="582">+AA62-Y62</f>
        <v>-600401</v>
      </c>
      <c r="AC62" s="45">
        <f t="shared" ref="AC62:AC68" si="583">IFERROR((AA62-Y62)/Y62,"N.A")</f>
        <v>-0.37103703566374363</v>
      </c>
      <c r="AD62" s="121">
        <f t="shared" ref="AD62:AD68" si="584">+AA62-Z62</f>
        <v>-5773263</v>
      </c>
      <c r="AE62" s="45">
        <f t="shared" ref="AE62:AE68" si="585">IFERROR((AA62-Z62)/Z62,"N.A")</f>
        <v>-0.85013043672890953</v>
      </c>
      <c r="AF62" s="118">
        <f>+IFERROR(VLOOKUP($B62,PPTO!$B:$E,3,FALSE),0)</f>
        <v>2033039.0546221677</v>
      </c>
      <c r="AG62" s="45">
        <f t="shared" ref="AG62:AG68" si="586">+IFERROR(AA62/AF62,0)</f>
        <v>0.50061458371204204</v>
      </c>
      <c r="AI62" s="48">
        <f>+IFERROR(VLOOKUP(B62,'INF SUCURSALES'!$B:$E,4,FALSE),0)</f>
        <v>18</v>
      </c>
      <c r="AJ62" s="48">
        <f>+IFERROR(VLOOKUP(B62,'INF SUCURSALES'!$G:$J,4,FALSE),0)</f>
        <v>90</v>
      </c>
      <c r="AK62" s="48">
        <f>+IFERROR(VLOOKUP(B62,'INF SUCURSALES'!$L:$O,4,FALSE),0)</f>
        <v>12</v>
      </c>
      <c r="AL62" s="136">
        <f t="shared" ref="AL62:AL68" si="587">+AK62-AI62</f>
        <v>-6</v>
      </c>
      <c r="AM62" s="45">
        <f t="shared" ref="AM62:AM68" si="588">IFERROR((AK62-AI62)/AI62,"N.A")</f>
        <v>-0.33333333333333331</v>
      </c>
      <c r="AN62" s="136">
        <f t="shared" ref="AN62:AN68" si="589">+AK62-AJ62</f>
        <v>-78</v>
      </c>
      <c r="AO62" s="45">
        <f t="shared" ref="AO62:AO68" si="590">IFERROR((AK62-AJ62)/AJ62,"N.A")</f>
        <v>-0.8666666666666667</v>
      </c>
      <c r="AP62" s="114">
        <f>+IFERROR(VLOOKUP($B62,PPTO!$B:$E,4,FALSE),0)</f>
        <v>16</v>
      </c>
      <c r="AQ62" s="45">
        <f t="shared" ref="AQ62:AQ68" si="591">+IFERROR(AK62/AP62,0)</f>
        <v>0.75</v>
      </c>
      <c r="AS62" s="118">
        <f>+IFERROR(VLOOKUP(B62,'INF SUCURSALES'!$R:$U,3,FALSE),0)</f>
        <v>1267236</v>
      </c>
      <c r="AT62" s="118">
        <f>+IFERROR(VLOOKUP(B62,'INF SUCURSALES'!$W:$Z,3,FALSE),0)</f>
        <v>0</v>
      </c>
      <c r="AU62" s="118">
        <f>+IFERROR(VLOOKUP(B62,'INF SUCURSALES'!$AB:$AE,3,FALSE),0)</f>
        <v>211206</v>
      </c>
      <c r="AV62" s="121">
        <f t="shared" ref="AV62:AV68" si="592">+AU62-AS62</f>
        <v>-1056030</v>
      </c>
      <c r="AW62" s="45">
        <f t="shared" ref="AW62:AW68" si="593">IFERROR((AU62-AS62)/AS62,"N.A")</f>
        <v>-0.83333333333333337</v>
      </c>
      <c r="AX62" s="121">
        <f t="shared" ref="AX62:AX68" si="594">+AU62-AT62</f>
        <v>211206</v>
      </c>
      <c r="AY62" s="45" t="str">
        <f t="shared" ref="AY62:AY68" si="595">IFERROR((AU62-AT62)/AT62,"N.A")</f>
        <v>N.A</v>
      </c>
      <c r="AZ62" s="118">
        <f>+IFERROR(VLOOKUP($B62,PPTO!$G:$J,3,FALSE),0)</f>
        <v>0</v>
      </c>
      <c r="BA62" s="45">
        <f t="shared" ref="BA62:BA68" si="596">+IFERROR(AU62/AZ62,0)</f>
        <v>0</v>
      </c>
      <c r="BC62" s="48">
        <f>+IFERROR(VLOOKUP(B62,'INF SUCURSALES'!$R:$U,4,FALSE),0)</f>
        <v>6</v>
      </c>
      <c r="BD62" s="48">
        <f>+IFERROR(VLOOKUP(B62,'INF SUCURSALES'!$W:$Z,4,FALSE),0)</f>
        <v>0</v>
      </c>
      <c r="BE62" s="48">
        <f>+IFERROR(VLOOKUP(B62,'INF SUCURSALES'!$AB:$AE,4,FALSE),0)</f>
        <v>1</v>
      </c>
      <c r="BF62" s="136">
        <f t="shared" ref="BF62:BF70" si="597">+BE62-BC62</f>
        <v>-5</v>
      </c>
      <c r="BG62" s="45">
        <f t="shared" ref="BG62:BG70" si="598">IFERROR((BE62-BC62)/BC62,"N.A")</f>
        <v>-0.83333333333333337</v>
      </c>
      <c r="BH62" s="136">
        <f t="shared" ref="BH62:BH70" si="599">+BE62-BD62</f>
        <v>1</v>
      </c>
      <c r="BI62" s="45" t="str">
        <f t="shared" ref="BI62:BI70" si="600">IFERROR((BE62-BD62)/BD62,"N.A")</f>
        <v>N.A</v>
      </c>
      <c r="BJ62" s="114">
        <f>+IFERROR(VLOOKUP($B62,PPTO!$G:$J,4,FALSE),0)</f>
        <v>0</v>
      </c>
      <c r="BK62" s="45">
        <f t="shared" ref="BK62:BK70" si="601">+IFERROR(BE62/BJ62,0)</f>
        <v>0</v>
      </c>
      <c r="BM62" s="118">
        <f>+IFERROR(VLOOKUP($B62,'INF SUCURSALES'!$AH:$AK,3,FALSE),0)</f>
        <v>0</v>
      </c>
      <c r="BN62" s="118">
        <f>+IFERROR(VLOOKUP($B62,'INF SUCURSALES'!$AM:$AP,3,FALSE),0)</f>
        <v>0</v>
      </c>
      <c r="BO62" s="118">
        <f>+IFERROR(VLOOKUP($B62,'INF SUCURSALES'!$AR:$AU,3,FALSE),0)</f>
        <v>0</v>
      </c>
      <c r="BP62" s="121">
        <f t="shared" ref="BP62:BP68" si="602">+BO62-BM62</f>
        <v>0</v>
      </c>
      <c r="BQ62" s="45" t="str">
        <f t="shared" ref="BQ62:BQ68" si="603">IFERROR((BO62-BM62)/BM62,"N.A")</f>
        <v>N.A</v>
      </c>
      <c r="BR62" s="121">
        <f t="shared" ref="BR62:BR68" si="604">+BO62-BN62</f>
        <v>0</v>
      </c>
      <c r="BS62" s="45" t="str">
        <f t="shared" ref="BS62:BS68" si="605">IFERROR((BO62-BN62)/BN62,"N.A")</f>
        <v>N.A</v>
      </c>
      <c r="BT62" s="118">
        <f>+IFERROR(VLOOKUP($B62,PPTO!$L:$O,3,FALSE),0)</f>
        <v>0</v>
      </c>
      <c r="BU62" s="45">
        <f t="shared" ref="BU62:BU68" si="606">+IFERROR(BO62/BT62,0)</f>
        <v>0</v>
      </c>
      <c r="BW62" s="48">
        <f>+IFERROR(VLOOKUP($B62,'INF SUCURSALES'!$AH:$AK,4,FALSE),0)</f>
        <v>0</v>
      </c>
      <c r="BX62" s="48">
        <f>+IFERROR(VLOOKUP($B62,'INF SUCURSALES'!$AM:$AP,4,FALSE),0)</f>
        <v>0</v>
      </c>
      <c r="BY62" s="48">
        <f>+IFERROR(VLOOKUP($B62,'INF SUCURSALES'!$AR:$AU,4,FALSE),0)</f>
        <v>0</v>
      </c>
      <c r="BZ62" s="136">
        <f t="shared" si="197"/>
        <v>0</v>
      </c>
      <c r="CA62" s="45" t="str">
        <f t="shared" si="198"/>
        <v>N.A</v>
      </c>
      <c r="CB62" s="136">
        <f t="shared" si="199"/>
        <v>0</v>
      </c>
      <c r="CC62" s="45" t="str">
        <f t="shared" si="200"/>
        <v>N.A</v>
      </c>
      <c r="CD62" s="114">
        <f>+IFERROR(VLOOKUP($B62,PPTO!$L:$O,4,FALSE),0)</f>
        <v>0</v>
      </c>
      <c r="CE62" s="45">
        <f t="shared" si="201"/>
        <v>0</v>
      </c>
      <c r="CG62" s="118">
        <f>+IFERROR(VLOOKUP($B62,'INF SUCURSALES'!$AW:$AZ,3,FALSE),0)</f>
        <v>0</v>
      </c>
      <c r="CH62" s="118">
        <f>+IFERROR(VLOOKUP($B62,'INF SUCURSALES'!$BB:$BE,3,FALSE),0)</f>
        <v>0</v>
      </c>
      <c r="CI62" s="118">
        <f>+IFERROR(VLOOKUP($B62,'INF SUCURSALES'!$BG:$BJ,3,FALSE),0)</f>
        <v>0</v>
      </c>
      <c r="CJ62" s="121">
        <f t="shared" si="202"/>
        <v>0</v>
      </c>
      <c r="CK62" s="45" t="str">
        <f t="shared" si="203"/>
        <v>N.A</v>
      </c>
      <c r="CL62" s="121">
        <f t="shared" si="204"/>
        <v>0</v>
      </c>
      <c r="CM62" s="45" t="str">
        <f t="shared" si="205"/>
        <v>N.A</v>
      </c>
      <c r="CN62" s="118">
        <f>+IFERROR(VLOOKUP($B62,PPTO!$Q:$T,3,FALSE),0)</f>
        <v>9688.9534883720935</v>
      </c>
      <c r="CO62" s="45">
        <f t="shared" si="206"/>
        <v>0</v>
      </c>
      <c r="CQ62" s="48">
        <f>+IFERROR(VLOOKUP($B62,'INF SUCURSALES'!$AW:$AZ,4,FALSE),0)</f>
        <v>0</v>
      </c>
      <c r="CR62" s="48">
        <f>+IFERROR(VLOOKUP($B62,'INF SUCURSALES'!$BB:$BE,4,FALSE),0)</f>
        <v>0</v>
      </c>
      <c r="CS62" s="48">
        <f>+IFERROR(VLOOKUP($B62,'INF SUCURSALES'!$BG:$BJ,4,FALSE),0)</f>
        <v>0</v>
      </c>
      <c r="CT62" s="136">
        <f t="shared" si="207"/>
        <v>0</v>
      </c>
      <c r="CU62" s="45" t="str">
        <f t="shared" si="208"/>
        <v>N.A</v>
      </c>
      <c r="CV62" s="136">
        <f t="shared" si="209"/>
        <v>0</v>
      </c>
      <c r="CW62" s="45" t="str">
        <f t="shared" si="210"/>
        <v>N.A</v>
      </c>
      <c r="CX62" s="114">
        <f>+IFERROR(VLOOKUP($B62,PPTO!$Q:$T,4,FALSE),0)</f>
        <v>1.4680232558139534</v>
      </c>
      <c r="CY62" s="45">
        <f t="shared" si="211"/>
        <v>0</v>
      </c>
      <c r="DA62" s="118">
        <f>+IFERROR(VLOOKUP($B62,'INF SUCURSALES'!$BM:$BP,3,FALSE),0)</f>
        <v>0</v>
      </c>
      <c r="DB62" s="118">
        <f>+IFERROR(VLOOKUP($B62,'INF SUCURSALES'!$BR:$BU,3,FALSE),0)</f>
        <v>0</v>
      </c>
      <c r="DC62" s="118">
        <f>+IFERROR(VLOOKUP($B62,'INF SUCURSALES'!$BW:$BZ,3,FALSE),0)</f>
        <v>0</v>
      </c>
      <c r="DD62" s="121">
        <f t="shared" ref="DD62:DD68" si="607">+DC62-DA62</f>
        <v>0</v>
      </c>
      <c r="DE62" s="45" t="str">
        <f t="shared" ref="DE62:DE68" si="608">IFERROR((DC62-DA62)/DA62,"N.A")</f>
        <v>N.A</v>
      </c>
      <c r="DF62" s="121">
        <f t="shared" ref="DF62:DF68" si="609">+DC62-DB62</f>
        <v>0</v>
      </c>
      <c r="DG62" s="45" t="str">
        <f t="shared" ref="DG62:DG68" si="610">IFERROR((DC62-DB62)/DB62,"N.A")</f>
        <v>N.A</v>
      </c>
      <c r="DH62" s="118">
        <f>+IFERROR(VLOOKUP($B62,PPTO!$V:$Y,3,FALSE),0)</f>
        <v>0</v>
      </c>
      <c r="DI62" s="45">
        <f t="shared" ref="DI62:DI68" si="611">+IFERROR(DC62/DH62,0)</f>
        <v>0</v>
      </c>
      <c r="DJ62" s="47"/>
      <c r="DK62" s="48">
        <f>+IFERROR(VLOOKUP($B62,'INF SUCURSALES'!$BM:$BP,4,FALSE),0)</f>
        <v>0</v>
      </c>
      <c r="DL62" s="48">
        <f>+IFERROR(VLOOKUP($B62,'INF SUCURSALES'!$BR:$BU,4,FALSE),0)</f>
        <v>0</v>
      </c>
      <c r="DM62" s="48">
        <f>+IFERROR(VLOOKUP($B62,'INF SUCURSALES'!$BW:$BZ,4,FALSE),0)</f>
        <v>0</v>
      </c>
      <c r="DN62" s="136">
        <f t="shared" ref="DN62:DN68" si="612">+DM62-DK62</f>
        <v>0</v>
      </c>
      <c r="DO62" s="45" t="str">
        <f t="shared" ref="DO62:DO68" si="613">IFERROR((DM62-DK62)/DK62,"N.A")</f>
        <v>N.A</v>
      </c>
      <c r="DP62" s="136">
        <f t="shared" ref="DP62:DP68" si="614">+DM62-DL62</f>
        <v>0</v>
      </c>
      <c r="DQ62" s="45" t="str">
        <f t="shared" ref="DQ62:DQ68" si="615">IFERROR((DM62-DL62)/DL62,"N.A")</f>
        <v>N.A</v>
      </c>
      <c r="DR62" s="114">
        <f>+IFERROR(VLOOKUP($B62,PPTO!$V:$Y,4,FALSE),0)</f>
        <v>0</v>
      </c>
      <c r="DS62" s="45">
        <f t="shared" ref="DS62:DS68" si="616">+IFERROR(DM62/DR62,0)</f>
        <v>0</v>
      </c>
      <c r="DU62" s="118">
        <f>+IFERROR(VLOOKUP($B62,'INF SUCURSALES'!$CC:$CF,3,FALSE),0)</f>
        <v>0</v>
      </c>
      <c r="DV62" s="118">
        <f>+IFERROR(VLOOKUP($B62,'INF SUCURSALES'!$CH:$CK,3,FALSE),0)</f>
        <v>0</v>
      </c>
      <c r="DW62" s="118">
        <f>+IFERROR(VLOOKUP($B62,'INF SUCURSALES'!$CM:$CP,3,FALSE),0)</f>
        <v>0</v>
      </c>
      <c r="DX62" s="121">
        <f t="shared" ref="DX62:DX68" si="617">+DW62-DU62</f>
        <v>0</v>
      </c>
      <c r="DY62" s="45" t="str">
        <f t="shared" ref="DY62:DY68" si="618">IFERROR((DW62-DU62)/DU62,"N.A")</f>
        <v>N.A</v>
      </c>
      <c r="DZ62" s="121">
        <f t="shared" ref="DZ62:DZ68" si="619">+DW62-DV62</f>
        <v>0</v>
      </c>
      <c r="EA62" s="45" t="str">
        <f t="shared" ref="EA62:EA68" si="620">IFERROR((DW62-DV62)/DV62,"N.A")</f>
        <v>N.A</v>
      </c>
      <c r="EB62" s="118">
        <f>+IFERROR(VLOOKUP($B62,PPTO!$AA:$AD,3,FALSE),0)</f>
        <v>0</v>
      </c>
      <c r="EC62" s="45">
        <f t="shared" ref="EC62:EC68" si="621">+IFERROR(DW62/EB62,0)</f>
        <v>0</v>
      </c>
      <c r="ED62" s="47"/>
      <c r="EE62" s="48">
        <f>+IFERROR(VLOOKUP($B62,'INF SUCURSALES'!$CC:$CF,4,FALSE),0)</f>
        <v>0</v>
      </c>
      <c r="EF62" s="48">
        <f>+IFERROR(VLOOKUP($B62,'INF SUCURSALES'!$CH:$CK,4,FALSE),0)</f>
        <v>0</v>
      </c>
      <c r="EG62" s="48">
        <f>+IFERROR(VLOOKUP($B62,'INF SUCURSALES'!$CM:$CP,4,FALSE),0)</f>
        <v>0</v>
      </c>
      <c r="EH62" s="136">
        <f t="shared" ref="EH62:EH68" si="622">+EG62-EE62</f>
        <v>0</v>
      </c>
      <c r="EI62" s="45" t="str">
        <f t="shared" ref="EI62:EI68" si="623">IFERROR((EG62-EE62)/EE62,"N.A")</f>
        <v>N.A</v>
      </c>
      <c r="EJ62" s="136">
        <f t="shared" ref="EJ62:EJ68" si="624">+EG62-EF62</f>
        <v>0</v>
      </c>
      <c r="EK62" s="45" t="str">
        <f t="shared" ref="EK62:EK68" si="625">IFERROR((EG62-EF62)/EF62,"N.A")</f>
        <v>N.A</v>
      </c>
      <c r="EL62" s="114">
        <f>+IFERROR(VLOOKUP($B62,PPTO!$AA:$AD,4,FALSE),0)</f>
        <v>0</v>
      </c>
      <c r="EM62" s="45">
        <f t="shared" ref="EM62:EM68" si="626">+IFERROR(EG62/EL62,0)</f>
        <v>0</v>
      </c>
    </row>
    <row r="63" spans="2:143" x14ac:dyDescent="0.3">
      <c r="B63" s="35">
        <v>1006</v>
      </c>
      <c r="C63" s="36" t="s">
        <v>186</v>
      </c>
      <c r="E63" s="118">
        <f t="shared" si="564"/>
        <v>1469876</v>
      </c>
      <c r="F63" s="118">
        <f t="shared" si="565"/>
        <v>1080714</v>
      </c>
      <c r="G63" s="118">
        <f t="shared" si="566"/>
        <v>29974</v>
      </c>
      <c r="H63" s="121">
        <f t="shared" si="567"/>
        <v>-1439902</v>
      </c>
      <c r="I63" s="45">
        <f t="shared" si="568"/>
        <v>-0.97960780365146449</v>
      </c>
      <c r="J63" s="121">
        <f t="shared" si="569"/>
        <v>-1050740</v>
      </c>
      <c r="K63" s="45">
        <f t="shared" si="570"/>
        <v>-0.97226463245595041</v>
      </c>
      <c r="L63" s="118">
        <f t="shared" si="571"/>
        <v>2162422.9946371391</v>
      </c>
      <c r="M63" s="45">
        <f t="shared" si="572"/>
        <v>1.3861302841458974E-2</v>
      </c>
      <c r="N63" s="47"/>
      <c r="O63" s="48">
        <f t="shared" si="573"/>
        <v>11</v>
      </c>
      <c r="P63" s="48">
        <f t="shared" si="574"/>
        <v>17</v>
      </c>
      <c r="Q63" s="48">
        <f t="shared" si="575"/>
        <v>1</v>
      </c>
      <c r="R63" s="136">
        <f t="shared" si="576"/>
        <v>-10</v>
      </c>
      <c r="S63" s="45">
        <f t="shared" si="577"/>
        <v>-0.90909090909090906</v>
      </c>
      <c r="T63" s="136">
        <f t="shared" si="578"/>
        <v>-16</v>
      </c>
      <c r="U63" s="45">
        <f t="shared" si="579"/>
        <v>-0.94117647058823528</v>
      </c>
      <c r="V63" s="114">
        <f t="shared" si="580"/>
        <v>19.936046511627907</v>
      </c>
      <c r="W63" s="45">
        <f t="shared" si="581"/>
        <v>5.0160396617089528E-2</v>
      </c>
      <c r="Y63" s="118">
        <f>+IFERROR(VLOOKUP(B63,'INF SUCURSALES'!$B:$E,3,FALSE),0)</f>
        <v>836258</v>
      </c>
      <c r="Z63" s="118">
        <f>+IFERROR(VLOOKUP(B63,'INF SUCURSALES'!$G:$J,3,FALSE),0)</f>
        <v>1080714</v>
      </c>
      <c r="AA63" s="118">
        <f>+IFERROR(VLOOKUP(B63,'INF SUCURSALES'!$L:$O,3,FALSE),0)</f>
        <v>29974</v>
      </c>
      <c r="AB63" s="121">
        <f t="shared" si="582"/>
        <v>-806284</v>
      </c>
      <c r="AC63" s="45">
        <f t="shared" si="583"/>
        <v>-0.96415699461171078</v>
      </c>
      <c r="AD63" s="121">
        <f t="shared" si="584"/>
        <v>-1050740</v>
      </c>
      <c r="AE63" s="45">
        <f t="shared" si="585"/>
        <v>-0.97226463245595041</v>
      </c>
      <c r="AF63" s="118">
        <f>+IFERROR(VLOOKUP($B63,PPTO!$B:$E,3,FALSE),0)</f>
        <v>2143045.0876603951</v>
      </c>
      <c r="AG63" s="45">
        <f t="shared" si="586"/>
        <v>1.3986639932397881E-2</v>
      </c>
      <c r="AI63" s="48">
        <f>+IFERROR(VLOOKUP(B63,'INF SUCURSALES'!$B:$E,4,FALSE),0)</f>
        <v>8</v>
      </c>
      <c r="AJ63" s="48">
        <f>+IFERROR(VLOOKUP(B63,'INF SUCURSALES'!$G:$J,4,FALSE),0)</f>
        <v>17</v>
      </c>
      <c r="AK63" s="48">
        <f>+IFERROR(VLOOKUP(B63,'INF SUCURSALES'!$L:$O,4,FALSE),0)</f>
        <v>1</v>
      </c>
      <c r="AL63" s="136">
        <f t="shared" si="587"/>
        <v>-7</v>
      </c>
      <c r="AM63" s="45">
        <f t="shared" si="588"/>
        <v>-0.875</v>
      </c>
      <c r="AN63" s="136">
        <f t="shared" si="589"/>
        <v>-16</v>
      </c>
      <c r="AO63" s="45">
        <f t="shared" si="590"/>
        <v>-0.94117647058823528</v>
      </c>
      <c r="AP63" s="114">
        <f>+IFERROR(VLOOKUP($B63,PPTO!$B:$E,4,FALSE),0)</f>
        <v>17</v>
      </c>
      <c r="AQ63" s="45">
        <f t="shared" si="591"/>
        <v>5.8823529411764705E-2</v>
      </c>
      <c r="AS63" s="118">
        <f>+IFERROR(VLOOKUP(B63,'INF SUCURSALES'!$R:$U,3,FALSE),0)</f>
        <v>633618</v>
      </c>
      <c r="AT63" s="118">
        <f>+IFERROR(VLOOKUP(B63,'INF SUCURSALES'!$W:$Z,3,FALSE),0)</f>
        <v>0</v>
      </c>
      <c r="AU63" s="118">
        <f>+IFERROR(VLOOKUP(B63,'INF SUCURSALES'!$AB:$AE,3,FALSE),0)</f>
        <v>0</v>
      </c>
      <c r="AV63" s="121">
        <f t="shared" si="592"/>
        <v>-633618</v>
      </c>
      <c r="AW63" s="45">
        <f t="shared" si="593"/>
        <v>-1</v>
      </c>
      <c r="AX63" s="121">
        <f t="shared" si="594"/>
        <v>0</v>
      </c>
      <c r="AY63" s="45" t="str">
        <f t="shared" si="595"/>
        <v>N.A</v>
      </c>
      <c r="AZ63" s="118">
        <f>+IFERROR(VLOOKUP($B63,PPTO!$G:$J,3,FALSE),0)</f>
        <v>0</v>
      </c>
      <c r="BA63" s="45">
        <f t="shared" si="596"/>
        <v>0</v>
      </c>
      <c r="BC63" s="48">
        <f>+IFERROR(VLOOKUP(B63,'INF SUCURSALES'!$R:$U,4,FALSE),0)</f>
        <v>3</v>
      </c>
      <c r="BD63" s="48">
        <f>+IFERROR(VLOOKUP(B63,'INF SUCURSALES'!$W:$Z,4,FALSE),0)</f>
        <v>0</v>
      </c>
      <c r="BE63" s="48">
        <f>+IFERROR(VLOOKUP(B63,'INF SUCURSALES'!$AB:$AE,4,FALSE),0)</f>
        <v>0</v>
      </c>
      <c r="BF63" s="136">
        <f t="shared" si="597"/>
        <v>-3</v>
      </c>
      <c r="BG63" s="45">
        <f t="shared" si="598"/>
        <v>-1</v>
      </c>
      <c r="BH63" s="136">
        <f t="shared" si="599"/>
        <v>0</v>
      </c>
      <c r="BI63" s="45" t="str">
        <f t="shared" si="600"/>
        <v>N.A</v>
      </c>
      <c r="BJ63" s="114">
        <f>+IFERROR(VLOOKUP($B63,PPTO!$G:$J,4,FALSE),0)</f>
        <v>0</v>
      </c>
      <c r="BK63" s="45">
        <f t="shared" si="601"/>
        <v>0</v>
      </c>
      <c r="BM63" s="118">
        <f>+IFERROR(VLOOKUP($B63,'INF SUCURSALES'!$AH:$AK,3,FALSE),0)</f>
        <v>0</v>
      </c>
      <c r="BN63" s="118">
        <f>+IFERROR(VLOOKUP($B63,'INF SUCURSALES'!$AM:$AP,3,FALSE),0)</f>
        <v>0</v>
      </c>
      <c r="BO63" s="118">
        <f>+IFERROR(VLOOKUP($B63,'INF SUCURSALES'!$AR:$AU,3,FALSE),0)</f>
        <v>0</v>
      </c>
      <c r="BP63" s="121">
        <f t="shared" si="602"/>
        <v>0</v>
      </c>
      <c r="BQ63" s="45" t="str">
        <f t="shared" si="603"/>
        <v>N.A</v>
      </c>
      <c r="BR63" s="121">
        <f t="shared" si="604"/>
        <v>0</v>
      </c>
      <c r="BS63" s="45" t="str">
        <f t="shared" si="605"/>
        <v>N.A</v>
      </c>
      <c r="BT63" s="118">
        <f>+IFERROR(VLOOKUP($B63,PPTO!$L:$O,3,FALSE),0)</f>
        <v>0</v>
      </c>
      <c r="BU63" s="45">
        <f t="shared" si="606"/>
        <v>0</v>
      </c>
      <c r="BW63" s="48">
        <f>+IFERROR(VLOOKUP($B63,'INF SUCURSALES'!$AH:$AK,4,FALSE),0)</f>
        <v>0</v>
      </c>
      <c r="BX63" s="48">
        <f>+IFERROR(VLOOKUP($B63,'INF SUCURSALES'!$AM:$AP,4,FALSE),0)</f>
        <v>0</v>
      </c>
      <c r="BY63" s="48">
        <f>+IFERROR(VLOOKUP($B63,'INF SUCURSALES'!$AR:$AU,4,FALSE),0)</f>
        <v>0</v>
      </c>
      <c r="BZ63" s="136">
        <f t="shared" si="197"/>
        <v>0</v>
      </c>
      <c r="CA63" s="45" t="str">
        <f t="shared" si="198"/>
        <v>N.A</v>
      </c>
      <c r="CB63" s="136">
        <f t="shared" si="199"/>
        <v>0</v>
      </c>
      <c r="CC63" s="45" t="str">
        <f t="shared" si="200"/>
        <v>N.A</v>
      </c>
      <c r="CD63" s="114">
        <f>+IFERROR(VLOOKUP($B63,PPTO!$L:$O,4,FALSE),0)</f>
        <v>0</v>
      </c>
      <c r="CE63" s="45">
        <f t="shared" si="201"/>
        <v>0</v>
      </c>
      <c r="CG63" s="118">
        <f>+IFERROR(VLOOKUP($B63,'INF SUCURSALES'!$AW:$AZ,3,FALSE),0)</f>
        <v>0</v>
      </c>
      <c r="CH63" s="118">
        <f>+IFERROR(VLOOKUP($B63,'INF SUCURSALES'!$BB:$BE,3,FALSE),0)</f>
        <v>0</v>
      </c>
      <c r="CI63" s="118">
        <f>+IFERROR(VLOOKUP($B63,'INF SUCURSALES'!$BG:$BJ,3,FALSE),0)</f>
        <v>0</v>
      </c>
      <c r="CJ63" s="121">
        <f t="shared" si="202"/>
        <v>0</v>
      </c>
      <c r="CK63" s="45" t="str">
        <f t="shared" si="203"/>
        <v>N.A</v>
      </c>
      <c r="CL63" s="121">
        <f t="shared" si="204"/>
        <v>0</v>
      </c>
      <c r="CM63" s="45" t="str">
        <f t="shared" si="205"/>
        <v>N.A</v>
      </c>
      <c r="CN63" s="118">
        <f>+IFERROR(VLOOKUP($B63,PPTO!$Q:$T,3,FALSE),0)</f>
        <v>19377.906976744187</v>
      </c>
      <c r="CO63" s="45">
        <f t="shared" si="206"/>
        <v>0</v>
      </c>
      <c r="CQ63" s="48">
        <f>+IFERROR(VLOOKUP($B63,'INF SUCURSALES'!$AW:$AZ,4,FALSE),0)</f>
        <v>0</v>
      </c>
      <c r="CR63" s="48">
        <f>+IFERROR(VLOOKUP($B63,'INF SUCURSALES'!$BB:$BE,4,FALSE),0)</f>
        <v>0</v>
      </c>
      <c r="CS63" s="48">
        <f>+IFERROR(VLOOKUP($B63,'INF SUCURSALES'!$BG:$BJ,4,FALSE),0)</f>
        <v>0</v>
      </c>
      <c r="CT63" s="136">
        <f t="shared" si="207"/>
        <v>0</v>
      </c>
      <c r="CU63" s="45" t="str">
        <f t="shared" si="208"/>
        <v>N.A</v>
      </c>
      <c r="CV63" s="136">
        <f t="shared" si="209"/>
        <v>0</v>
      </c>
      <c r="CW63" s="45" t="str">
        <f t="shared" si="210"/>
        <v>N.A</v>
      </c>
      <c r="CX63" s="114">
        <f>+IFERROR(VLOOKUP($B63,PPTO!$Q:$T,4,FALSE),0)</f>
        <v>2.9360465116279069</v>
      </c>
      <c r="CY63" s="45">
        <f t="shared" si="211"/>
        <v>0</v>
      </c>
      <c r="DA63" s="118">
        <f>+IFERROR(VLOOKUP($B63,'INF SUCURSALES'!$BM:$BP,3,FALSE),0)</f>
        <v>0</v>
      </c>
      <c r="DB63" s="118">
        <f>+IFERROR(VLOOKUP($B63,'INF SUCURSALES'!$BR:$BU,3,FALSE),0)</f>
        <v>0</v>
      </c>
      <c r="DC63" s="118">
        <f>+IFERROR(VLOOKUP($B63,'INF SUCURSALES'!$BW:$BZ,3,FALSE),0)</f>
        <v>0</v>
      </c>
      <c r="DD63" s="121">
        <f t="shared" si="607"/>
        <v>0</v>
      </c>
      <c r="DE63" s="45" t="str">
        <f t="shared" si="608"/>
        <v>N.A</v>
      </c>
      <c r="DF63" s="121">
        <f t="shared" si="609"/>
        <v>0</v>
      </c>
      <c r="DG63" s="45" t="str">
        <f t="shared" si="610"/>
        <v>N.A</v>
      </c>
      <c r="DH63" s="118">
        <f>+IFERROR(VLOOKUP($B63,PPTO!$V:$Y,3,FALSE),0)</f>
        <v>0</v>
      </c>
      <c r="DI63" s="45">
        <f t="shared" si="611"/>
        <v>0</v>
      </c>
      <c r="DJ63" s="47"/>
      <c r="DK63" s="48">
        <f>+IFERROR(VLOOKUP($B63,'INF SUCURSALES'!$BM:$BP,4,FALSE),0)</f>
        <v>0</v>
      </c>
      <c r="DL63" s="48">
        <f>+IFERROR(VLOOKUP($B63,'INF SUCURSALES'!$BR:$BU,4,FALSE),0)</f>
        <v>0</v>
      </c>
      <c r="DM63" s="48">
        <f>+IFERROR(VLOOKUP($B63,'INF SUCURSALES'!$BW:$BZ,4,FALSE),0)</f>
        <v>0</v>
      </c>
      <c r="DN63" s="136">
        <f t="shared" si="612"/>
        <v>0</v>
      </c>
      <c r="DO63" s="45" t="str">
        <f t="shared" si="613"/>
        <v>N.A</v>
      </c>
      <c r="DP63" s="136">
        <f t="shared" si="614"/>
        <v>0</v>
      </c>
      <c r="DQ63" s="45" t="str">
        <f t="shared" si="615"/>
        <v>N.A</v>
      </c>
      <c r="DR63" s="114">
        <f>+IFERROR(VLOOKUP($B63,PPTO!$V:$Y,4,FALSE),0)</f>
        <v>0</v>
      </c>
      <c r="DS63" s="45">
        <f t="shared" si="616"/>
        <v>0</v>
      </c>
      <c r="DU63" s="118">
        <f>+IFERROR(VLOOKUP($B63,'INF SUCURSALES'!$CC:$CF,3,FALSE),0)</f>
        <v>0</v>
      </c>
      <c r="DV63" s="118">
        <f>+IFERROR(VLOOKUP($B63,'INF SUCURSALES'!$CH:$CK,3,FALSE),0)</f>
        <v>0</v>
      </c>
      <c r="DW63" s="118">
        <f>+IFERROR(VLOOKUP($B63,'INF SUCURSALES'!$CM:$CP,3,FALSE),0)</f>
        <v>0</v>
      </c>
      <c r="DX63" s="121">
        <f t="shared" si="617"/>
        <v>0</v>
      </c>
      <c r="DY63" s="45" t="str">
        <f t="shared" si="618"/>
        <v>N.A</v>
      </c>
      <c r="DZ63" s="121">
        <f t="shared" si="619"/>
        <v>0</v>
      </c>
      <c r="EA63" s="45" t="str">
        <f t="shared" si="620"/>
        <v>N.A</v>
      </c>
      <c r="EB63" s="118">
        <f>+IFERROR(VLOOKUP($B63,PPTO!$AA:$AD,3,FALSE),0)</f>
        <v>0</v>
      </c>
      <c r="EC63" s="45">
        <f t="shared" si="621"/>
        <v>0</v>
      </c>
      <c r="ED63" s="47"/>
      <c r="EE63" s="48">
        <f>+IFERROR(VLOOKUP($B63,'INF SUCURSALES'!$CC:$CF,4,FALSE),0)</f>
        <v>0</v>
      </c>
      <c r="EF63" s="48">
        <f>+IFERROR(VLOOKUP($B63,'INF SUCURSALES'!$CH:$CK,4,FALSE),0)</f>
        <v>0</v>
      </c>
      <c r="EG63" s="48">
        <f>+IFERROR(VLOOKUP($B63,'INF SUCURSALES'!$CM:$CP,4,FALSE),0)</f>
        <v>0</v>
      </c>
      <c r="EH63" s="136">
        <f t="shared" si="622"/>
        <v>0</v>
      </c>
      <c r="EI63" s="45" t="str">
        <f t="shared" si="623"/>
        <v>N.A</v>
      </c>
      <c r="EJ63" s="136">
        <f t="shared" si="624"/>
        <v>0</v>
      </c>
      <c r="EK63" s="45" t="str">
        <f t="shared" si="625"/>
        <v>N.A</v>
      </c>
      <c r="EL63" s="114">
        <f>+IFERROR(VLOOKUP($B63,PPTO!$AA:$AD,4,FALSE),0)</f>
        <v>0</v>
      </c>
      <c r="EM63" s="45">
        <f t="shared" si="626"/>
        <v>0</v>
      </c>
    </row>
    <row r="64" spans="2:143" x14ac:dyDescent="0.3">
      <c r="B64" s="35">
        <v>1007</v>
      </c>
      <c r="C64" s="36" t="s">
        <v>185</v>
      </c>
      <c r="E64" s="118">
        <f t="shared" si="564"/>
        <v>2850886</v>
      </c>
      <c r="F64" s="118">
        <f t="shared" si="565"/>
        <v>4051825</v>
      </c>
      <c r="G64" s="118">
        <f t="shared" si="566"/>
        <v>203488</v>
      </c>
      <c r="H64" s="121">
        <f t="shared" si="567"/>
        <v>-2647398</v>
      </c>
      <c r="I64" s="45">
        <f t="shared" si="568"/>
        <v>-0.9286228912695913</v>
      </c>
      <c r="J64" s="121">
        <f t="shared" si="569"/>
        <v>-3848337</v>
      </c>
      <c r="K64" s="45">
        <f t="shared" si="570"/>
        <v>-0.94977867997754095</v>
      </c>
      <c r="L64" s="118">
        <f t="shared" si="571"/>
        <v>1044616.112891841</v>
      </c>
      <c r="M64" s="45">
        <f t="shared" si="572"/>
        <v>0.19479691868496868</v>
      </c>
      <c r="N64" s="47"/>
      <c r="O64" s="48">
        <f t="shared" si="573"/>
        <v>22</v>
      </c>
      <c r="P64" s="48">
        <f t="shared" si="574"/>
        <v>49</v>
      </c>
      <c r="Q64" s="48">
        <f t="shared" si="575"/>
        <v>4</v>
      </c>
      <c r="R64" s="136">
        <f t="shared" si="576"/>
        <v>-18</v>
      </c>
      <c r="S64" s="45">
        <f t="shared" si="577"/>
        <v>-0.81818181818181823</v>
      </c>
      <c r="T64" s="136">
        <f t="shared" si="578"/>
        <v>-45</v>
      </c>
      <c r="U64" s="45">
        <f t="shared" si="579"/>
        <v>-0.91836734693877553</v>
      </c>
      <c r="V64" s="114">
        <f t="shared" si="580"/>
        <v>14.80813953488372</v>
      </c>
      <c r="W64" s="45">
        <f t="shared" si="581"/>
        <v>0.27012171181782491</v>
      </c>
      <c r="Y64" s="118">
        <f>+IFERROR(VLOOKUP(B64,'INF SUCURSALES'!$B:$E,3,FALSE),0)</f>
        <v>2850886</v>
      </c>
      <c r="Z64" s="118">
        <f>+IFERROR(VLOOKUP(B64,'INF SUCURSALES'!$G:$J,3,FALSE),0)</f>
        <v>4025425</v>
      </c>
      <c r="AA64" s="118">
        <f>+IFERROR(VLOOKUP(B64,'INF SUCURSALES'!$L:$O,3,FALSE),0)</f>
        <v>196888</v>
      </c>
      <c r="AB64" s="121">
        <f t="shared" si="582"/>
        <v>-2653998</v>
      </c>
      <c r="AC64" s="45">
        <f t="shared" si="583"/>
        <v>-0.93093796104088344</v>
      </c>
      <c r="AD64" s="121">
        <f t="shared" si="584"/>
        <v>-3828537</v>
      </c>
      <c r="AE64" s="45">
        <f t="shared" si="585"/>
        <v>-0.951088891235087</v>
      </c>
      <c r="AF64" s="118">
        <f>+IFERROR(VLOOKUP($B64,PPTO!$B:$E,3,FALSE),0)</f>
        <v>986482.39196160843</v>
      </c>
      <c r="AG64" s="45">
        <f t="shared" si="586"/>
        <v>0.19958592429459443</v>
      </c>
      <c r="AI64" s="48">
        <f>+IFERROR(VLOOKUP(B64,'INF SUCURSALES'!$B:$E,4,FALSE),0)</f>
        <v>22</v>
      </c>
      <c r="AJ64" s="48">
        <f>+IFERROR(VLOOKUP(B64,'INF SUCURSALES'!$G:$J,4,FALSE),0)</f>
        <v>45</v>
      </c>
      <c r="AK64" s="48">
        <f>+IFERROR(VLOOKUP(B64,'INF SUCURSALES'!$L:$O,4,FALSE),0)</f>
        <v>3</v>
      </c>
      <c r="AL64" s="136">
        <f t="shared" si="587"/>
        <v>-19</v>
      </c>
      <c r="AM64" s="45">
        <f t="shared" si="588"/>
        <v>-0.86363636363636365</v>
      </c>
      <c r="AN64" s="136">
        <f t="shared" si="589"/>
        <v>-42</v>
      </c>
      <c r="AO64" s="45">
        <f t="shared" si="590"/>
        <v>-0.93333333333333335</v>
      </c>
      <c r="AP64" s="114">
        <f>+IFERROR(VLOOKUP($B64,PPTO!$B:$E,4,FALSE),0)</f>
        <v>6</v>
      </c>
      <c r="AQ64" s="45">
        <f t="shared" si="591"/>
        <v>0.5</v>
      </c>
      <c r="AS64" s="118">
        <f>+IFERROR(VLOOKUP(B64,'INF SUCURSALES'!$R:$U,3,FALSE),0)</f>
        <v>0</v>
      </c>
      <c r="AT64" s="118">
        <f>+IFERROR(VLOOKUP(B64,'INF SUCURSALES'!$W:$Z,3,FALSE),0)</f>
        <v>0</v>
      </c>
      <c r="AU64" s="118">
        <f>+IFERROR(VLOOKUP(B64,'INF SUCURSALES'!$AB:$AE,3,FALSE),0)</f>
        <v>0</v>
      </c>
      <c r="AV64" s="121">
        <f t="shared" si="592"/>
        <v>0</v>
      </c>
      <c r="AW64" s="45" t="str">
        <f t="shared" si="593"/>
        <v>N.A</v>
      </c>
      <c r="AX64" s="121">
        <f t="shared" si="594"/>
        <v>0</v>
      </c>
      <c r="AY64" s="45" t="str">
        <f t="shared" si="595"/>
        <v>N.A</v>
      </c>
      <c r="AZ64" s="118">
        <f>+IFERROR(VLOOKUP($B64,PPTO!$G:$J,3,FALSE),0)</f>
        <v>0</v>
      </c>
      <c r="BA64" s="45">
        <f t="shared" si="596"/>
        <v>0</v>
      </c>
      <c r="BC64" s="48">
        <f>+IFERROR(VLOOKUP(B64,'INF SUCURSALES'!$R:$U,4,FALSE),0)</f>
        <v>0</v>
      </c>
      <c r="BD64" s="48">
        <f>+IFERROR(VLOOKUP(B64,'INF SUCURSALES'!$W:$Z,4,FALSE),0)</f>
        <v>0</v>
      </c>
      <c r="BE64" s="48">
        <f>+IFERROR(VLOOKUP(B64,'INF SUCURSALES'!$AB:$AE,4,FALSE),0)</f>
        <v>0</v>
      </c>
      <c r="BF64" s="136">
        <f t="shared" si="597"/>
        <v>0</v>
      </c>
      <c r="BG64" s="45" t="str">
        <f t="shared" si="598"/>
        <v>N.A</v>
      </c>
      <c r="BH64" s="136">
        <f t="shared" si="599"/>
        <v>0</v>
      </c>
      <c r="BI64" s="45" t="str">
        <f t="shared" si="600"/>
        <v>N.A</v>
      </c>
      <c r="BJ64" s="114">
        <f>+IFERROR(VLOOKUP($B64,PPTO!$G:$J,4,FALSE),0)</f>
        <v>0</v>
      </c>
      <c r="BK64" s="45">
        <f t="shared" si="601"/>
        <v>0</v>
      </c>
      <c r="BM64" s="118">
        <f>+IFERROR(VLOOKUP($B64,'INF SUCURSALES'!$AH:$AK,3,FALSE),0)</f>
        <v>0</v>
      </c>
      <c r="BN64" s="118">
        <f>+IFERROR(VLOOKUP($B64,'INF SUCURSALES'!$AM:$AP,3,FALSE),0)</f>
        <v>0</v>
      </c>
      <c r="BO64" s="118">
        <f>+IFERROR(VLOOKUP($B64,'INF SUCURSALES'!$AR:$AU,3,FALSE),0)</f>
        <v>0</v>
      </c>
      <c r="BP64" s="121">
        <f t="shared" si="602"/>
        <v>0</v>
      </c>
      <c r="BQ64" s="45" t="str">
        <f t="shared" si="603"/>
        <v>N.A</v>
      </c>
      <c r="BR64" s="121">
        <f t="shared" si="604"/>
        <v>0</v>
      </c>
      <c r="BS64" s="45" t="str">
        <f t="shared" si="605"/>
        <v>N.A</v>
      </c>
      <c r="BT64" s="118">
        <f>+IFERROR(VLOOKUP($B64,PPTO!$L:$O,3,FALSE),0)</f>
        <v>0</v>
      </c>
      <c r="BU64" s="45">
        <f t="shared" si="606"/>
        <v>0</v>
      </c>
      <c r="BW64" s="48">
        <f>+IFERROR(VLOOKUP($B64,'INF SUCURSALES'!$AH:$AK,4,FALSE),0)</f>
        <v>0</v>
      </c>
      <c r="BX64" s="48">
        <f>+IFERROR(VLOOKUP($B64,'INF SUCURSALES'!$AM:$AP,4,FALSE),0)</f>
        <v>0</v>
      </c>
      <c r="BY64" s="48">
        <f>+IFERROR(VLOOKUP($B64,'INF SUCURSALES'!$AR:$AU,4,FALSE),0)</f>
        <v>0</v>
      </c>
      <c r="BZ64" s="136">
        <f t="shared" si="197"/>
        <v>0</v>
      </c>
      <c r="CA64" s="45" t="str">
        <f t="shared" si="198"/>
        <v>N.A</v>
      </c>
      <c r="CB64" s="136">
        <f t="shared" si="199"/>
        <v>0</v>
      </c>
      <c r="CC64" s="45" t="str">
        <f t="shared" si="200"/>
        <v>N.A</v>
      </c>
      <c r="CD64" s="114">
        <f>+IFERROR(VLOOKUP($B64,PPTO!$L:$O,4,FALSE),0)</f>
        <v>0</v>
      </c>
      <c r="CE64" s="45">
        <f t="shared" si="201"/>
        <v>0</v>
      </c>
      <c r="CG64" s="118">
        <f>+IFERROR(VLOOKUP($B64,'INF SUCURSALES'!$AW:$AZ,3,FALSE),0)</f>
        <v>0</v>
      </c>
      <c r="CH64" s="118">
        <f>+IFERROR(VLOOKUP($B64,'INF SUCURSALES'!$BB:$BE,3,FALSE),0)</f>
        <v>26400</v>
      </c>
      <c r="CI64" s="118">
        <f>+IFERROR(VLOOKUP($B64,'INF SUCURSALES'!$BG:$BJ,3,FALSE),0)</f>
        <v>6600</v>
      </c>
      <c r="CJ64" s="121">
        <f t="shared" si="202"/>
        <v>6600</v>
      </c>
      <c r="CK64" s="45" t="str">
        <f t="shared" si="203"/>
        <v>N.A</v>
      </c>
      <c r="CL64" s="121">
        <f t="shared" si="204"/>
        <v>-19800</v>
      </c>
      <c r="CM64" s="45">
        <f t="shared" si="205"/>
        <v>-0.75</v>
      </c>
      <c r="CN64" s="118">
        <f>+IFERROR(VLOOKUP($B64,PPTO!$Q:$T,3,FALSE),0)</f>
        <v>58133.72093023255</v>
      </c>
      <c r="CO64" s="45">
        <f t="shared" si="206"/>
        <v>0.11353135313531355</v>
      </c>
      <c r="CQ64" s="48">
        <f>+IFERROR(VLOOKUP($B64,'INF SUCURSALES'!$AW:$AZ,4,FALSE),0)</f>
        <v>0</v>
      </c>
      <c r="CR64" s="48">
        <f>+IFERROR(VLOOKUP($B64,'INF SUCURSALES'!$BB:$BE,4,FALSE),0)</f>
        <v>4</v>
      </c>
      <c r="CS64" s="48">
        <f>+IFERROR(VLOOKUP($B64,'INF SUCURSALES'!$BG:$BJ,4,FALSE),0)</f>
        <v>1</v>
      </c>
      <c r="CT64" s="136">
        <f t="shared" si="207"/>
        <v>1</v>
      </c>
      <c r="CU64" s="45" t="str">
        <f t="shared" si="208"/>
        <v>N.A</v>
      </c>
      <c r="CV64" s="136">
        <f t="shared" si="209"/>
        <v>-3</v>
      </c>
      <c r="CW64" s="45">
        <f t="shared" si="210"/>
        <v>-0.75</v>
      </c>
      <c r="CX64" s="114">
        <f>+IFERROR(VLOOKUP($B64,PPTO!$Q:$T,4,FALSE),0)</f>
        <v>8.8081395348837201</v>
      </c>
      <c r="CY64" s="45">
        <f t="shared" si="211"/>
        <v>0.11353135313531354</v>
      </c>
      <c r="DA64" s="118">
        <f>+IFERROR(VLOOKUP($B64,'INF SUCURSALES'!$BM:$BP,3,FALSE),0)</f>
        <v>0</v>
      </c>
      <c r="DB64" s="118">
        <f>+IFERROR(VLOOKUP($B64,'INF SUCURSALES'!$BR:$BU,3,FALSE),0)</f>
        <v>0</v>
      </c>
      <c r="DC64" s="118">
        <f>+IFERROR(VLOOKUP($B64,'INF SUCURSALES'!$BW:$BZ,3,FALSE),0)</f>
        <v>0</v>
      </c>
      <c r="DD64" s="121">
        <f t="shared" si="607"/>
        <v>0</v>
      </c>
      <c r="DE64" s="45" t="str">
        <f t="shared" si="608"/>
        <v>N.A</v>
      </c>
      <c r="DF64" s="121">
        <f t="shared" si="609"/>
        <v>0</v>
      </c>
      <c r="DG64" s="45" t="str">
        <f t="shared" si="610"/>
        <v>N.A</v>
      </c>
      <c r="DH64" s="118">
        <f>+IFERROR(VLOOKUP($B64,PPTO!$V:$Y,3,FALSE),0)</f>
        <v>0</v>
      </c>
      <c r="DI64" s="45">
        <f t="shared" si="611"/>
        <v>0</v>
      </c>
      <c r="DJ64" s="47"/>
      <c r="DK64" s="48">
        <f>+IFERROR(VLOOKUP($B64,'INF SUCURSALES'!$BM:$BP,4,FALSE),0)</f>
        <v>0</v>
      </c>
      <c r="DL64" s="48">
        <f>+IFERROR(VLOOKUP($B64,'INF SUCURSALES'!$BR:$BU,4,FALSE),0)</f>
        <v>0</v>
      </c>
      <c r="DM64" s="48">
        <f>+IFERROR(VLOOKUP($B64,'INF SUCURSALES'!$BW:$BZ,4,FALSE),0)</f>
        <v>0</v>
      </c>
      <c r="DN64" s="136">
        <f t="shared" si="612"/>
        <v>0</v>
      </c>
      <c r="DO64" s="45" t="str">
        <f t="shared" si="613"/>
        <v>N.A</v>
      </c>
      <c r="DP64" s="136">
        <f t="shared" si="614"/>
        <v>0</v>
      </c>
      <c r="DQ64" s="45" t="str">
        <f t="shared" si="615"/>
        <v>N.A</v>
      </c>
      <c r="DR64" s="114">
        <f>+IFERROR(VLOOKUP($B64,PPTO!$V:$Y,4,FALSE),0)</f>
        <v>0</v>
      </c>
      <c r="DS64" s="45">
        <f t="shared" si="616"/>
        <v>0</v>
      </c>
      <c r="DU64" s="118">
        <f>+IFERROR(VLOOKUP($B64,'INF SUCURSALES'!$CC:$CF,3,FALSE),0)</f>
        <v>0</v>
      </c>
      <c r="DV64" s="118">
        <f>+IFERROR(VLOOKUP($B64,'INF SUCURSALES'!$CH:$CK,3,FALSE),0)</f>
        <v>0</v>
      </c>
      <c r="DW64" s="118">
        <f>+IFERROR(VLOOKUP($B64,'INF SUCURSALES'!$CM:$CP,3,FALSE),0)</f>
        <v>0</v>
      </c>
      <c r="DX64" s="121">
        <f t="shared" si="617"/>
        <v>0</v>
      </c>
      <c r="DY64" s="45" t="str">
        <f t="shared" si="618"/>
        <v>N.A</v>
      </c>
      <c r="DZ64" s="121">
        <f t="shared" si="619"/>
        <v>0</v>
      </c>
      <c r="EA64" s="45" t="str">
        <f t="shared" si="620"/>
        <v>N.A</v>
      </c>
      <c r="EB64" s="118">
        <f>+IFERROR(VLOOKUP($B64,PPTO!$AA:$AD,3,FALSE),0)</f>
        <v>0</v>
      </c>
      <c r="EC64" s="45">
        <f t="shared" si="621"/>
        <v>0</v>
      </c>
      <c r="ED64" s="47"/>
      <c r="EE64" s="48">
        <f>+IFERROR(VLOOKUP($B64,'INF SUCURSALES'!$CC:$CF,4,FALSE),0)</f>
        <v>0</v>
      </c>
      <c r="EF64" s="48">
        <f>+IFERROR(VLOOKUP($B64,'INF SUCURSALES'!$CH:$CK,4,FALSE),0)</f>
        <v>0</v>
      </c>
      <c r="EG64" s="48">
        <f>+IFERROR(VLOOKUP($B64,'INF SUCURSALES'!$CM:$CP,4,FALSE),0)</f>
        <v>0</v>
      </c>
      <c r="EH64" s="136">
        <f t="shared" si="622"/>
        <v>0</v>
      </c>
      <c r="EI64" s="45" t="str">
        <f t="shared" si="623"/>
        <v>N.A</v>
      </c>
      <c r="EJ64" s="136">
        <f t="shared" si="624"/>
        <v>0</v>
      </c>
      <c r="EK64" s="45" t="str">
        <f t="shared" si="625"/>
        <v>N.A</v>
      </c>
      <c r="EL64" s="114">
        <f>+IFERROR(VLOOKUP($B64,PPTO!$AA:$AD,4,FALSE),0)</f>
        <v>0</v>
      </c>
      <c r="EM64" s="45">
        <f t="shared" si="626"/>
        <v>0</v>
      </c>
    </row>
    <row r="65" spans="2:143" x14ac:dyDescent="0.3">
      <c r="B65" s="35">
        <v>1046</v>
      </c>
      <c r="C65" s="36" t="s">
        <v>22</v>
      </c>
      <c r="E65" s="118">
        <f t="shared" si="564"/>
        <v>2160208</v>
      </c>
      <c r="F65" s="118">
        <f t="shared" si="565"/>
        <v>1475573</v>
      </c>
      <c r="G65" s="118">
        <f t="shared" si="566"/>
        <v>393648</v>
      </c>
      <c r="H65" s="121">
        <f t="shared" si="567"/>
        <v>-1766560</v>
      </c>
      <c r="I65" s="45">
        <f t="shared" si="568"/>
        <v>-0.81777310333079034</v>
      </c>
      <c r="J65" s="121">
        <f t="shared" si="569"/>
        <v>-1081925</v>
      </c>
      <c r="K65" s="45">
        <f t="shared" si="570"/>
        <v>-0.73322363583502814</v>
      </c>
      <c r="L65" s="118">
        <f t="shared" si="571"/>
        <v>1555038.4250607602</v>
      </c>
      <c r="M65" s="45">
        <f t="shared" si="572"/>
        <v>0.253143583885793</v>
      </c>
      <c r="N65" s="47"/>
      <c r="O65" s="48">
        <f t="shared" si="573"/>
        <v>18</v>
      </c>
      <c r="P65" s="48">
        <f t="shared" si="574"/>
        <v>20</v>
      </c>
      <c r="Q65" s="48">
        <f t="shared" si="575"/>
        <v>2</v>
      </c>
      <c r="R65" s="136">
        <f t="shared" si="576"/>
        <v>-16</v>
      </c>
      <c r="S65" s="45">
        <f t="shared" si="577"/>
        <v>-0.88888888888888884</v>
      </c>
      <c r="T65" s="136">
        <f t="shared" si="578"/>
        <v>-18</v>
      </c>
      <c r="U65" s="45">
        <f t="shared" si="579"/>
        <v>-0.9</v>
      </c>
      <c r="V65" s="114">
        <f t="shared" si="580"/>
        <v>16.404069767441861</v>
      </c>
      <c r="W65" s="45">
        <f t="shared" si="581"/>
        <v>0.12192096402622718</v>
      </c>
      <c r="Y65" s="118">
        <f>+IFERROR(VLOOKUP(B65,'INF SUCURSALES'!$B:$E,3,FALSE),0)</f>
        <v>1526590</v>
      </c>
      <c r="Z65" s="118">
        <f>+IFERROR(VLOOKUP(B65,'INF SUCURSALES'!$G:$J,3,FALSE),0)</f>
        <v>1462373</v>
      </c>
      <c r="AA65" s="118">
        <f>+IFERROR(VLOOKUP(B65,'INF SUCURSALES'!$L:$O,3,FALSE),0)</f>
        <v>393648</v>
      </c>
      <c r="AB65" s="121">
        <f t="shared" si="582"/>
        <v>-1132942</v>
      </c>
      <c r="AC65" s="45">
        <f t="shared" si="583"/>
        <v>-0.74213901571476293</v>
      </c>
      <c r="AD65" s="121">
        <f t="shared" si="584"/>
        <v>-1068725</v>
      </c>
      <c r="AE65" s="45">
        <f t="shared" si="585"/>
        <v>-0.73081559902979609</v>
      </c>
      <c r="AF65" s="118">
        <f>+IFERROR(VLOOKUP($B65,PPTO!$B:$E,3,FALSE),0)</f>
        <v>1525971.5645956439</v>
      </c>
      <c r="AG65" s="45">
        <f t="shared" si="586"/>
        <v>0.2579654884357625</v>
      </c>
      <c r="AI65" s="48">
        <f>+IFERROR(VLOOKUP(B65,'INF SUCURSALES'!$B:$E,4,FALSE),0)</f>
        <v>15</v>
      </c>
      <c r="AJ65" s="48">
        <f>+IFERROR(VLOOKUP(B65,'INF SUCURSALES'!$G:$J,4,FALSE),0)</f>
        <v>18</v>
      </c>
      <c r="AK65" s="48">
        <f>+IFERROR(VLOOKUP(B65,'INF SUCURSALES'!$L:$O,4,FALSE),0)</f>
        <v>2</v>
      </c>
      <c r="AL65" s="136">
        <f t="shared" si="587"/>
        <v>-13</v>
      </c>
      <c r="AM65" s="45">
        <f t="shared" si="588"/>
        <v>-0.8666666666666667</v>
      </c>
      <c r="AN65" s="136">
        <f t="shared" si="589"/>
        <v>-16</v>
      </c>
      <c r="AO65" s="45">
        <f t="shared" si="590"/>
        <v>-0.88888888888888884</v>
      </c>
      <c r="AP65" s="114">
        <f>+IFERROR(VLOOKUP($B65,PPTO!$B:$E,4,FALSE),0)</f>
        <v>12</v>
      </c>
      <c r="AQ65" s="45">
        <f t="shared" si="591"/>
        <v>0.16666666666666666</v>
      </c>
      <c r="AS65" s="118">
        <f>+IFERROR(VLOOKUP(B65,'INF SUCURSALES'!$R:$U,3,FALSE),0)</f>
        <v>633618</v>
      </c>
      <c r="AT65" s="118">
        <f>+IFERROR(VLOOKUP(B65,'INF SUCURSALES'!$W:$Z,3,FALSE),0)</f>
        <v>0</v>
      </c>
      <c r="AU65" s="118">
        <f>+IFERROR(VLOOKUP(B65,'INF SUCURSALES'!$AB:$AE,3,FALSE),0)</f>
        <v>0</v>
      </c>
      <c r="AV65" s="121">
        <f t="shared" si="592"/>
        <v>-633618</v>
      </c>
      <c r="AW65" s="45">
        <f t="shared" si="593"/>
        <v>-1</v>
      </c>
      <c r="AX65" s="121">
        <f t="shared" si="594"/>
        <v>0</v>
      </c>
      <c r="AY65" s="45" t="str">
        <f t="shared" si="595"/>
        <v>N.A</v>
      </c>
      <c r="AZ65" s="118">
        <f>+IFERROR(VLOOKUP($B65,PPTO!$G:$J,3,FALSE),0)</f>
        <v>0</v>
      </c>
      <c r="BA65" s="45">
        <f t="shared" si="596"/>
        <v>0</v>
      </c>
      <c r="BC65" s="48">
        <f>+IFERROR(VLOOKUP(B65,'INF SUCURSALES'!$R:$U,4,FALSE),0)</f>
        <v>3</v>
      </c>
      <c r="BD65" s="48">
        <f>+IFERROR(VLOOKUP(B65,'INF SUCURSALES'!$W:$Z,4,FALSE),0)</f>
        <v>0</v>
      </c>
      <c r="BE65" s="48">
        <f>+IFERROR(VLOOKUP(B65,'INF SUCURSALES'!$AB:$AE,4,FALSE),0)</f>
        <v>0</v>
      </c>
      <c r="BF65" s="136">
        <f t="shared" si="597"/>
        <v>-3</v>
      </c>
      <c r="BG65" s="45">
        <f t="shared" si="598"/>
        <v>-1</v>
      </c>
      <c r="BH65" s="136">
        <f t="shared" si="599"/>
        <v>0</v>
      </c>
      <c r="BI65" s="45" t="str">
        <f t="shared" si="600"/>
        <v>N.A</v>
      </c>
      <c r="BJ65" s="114">
        <f>+IFERROR(VLOOKUP($B65,PPTO!$G:$J,4,FALSE),0)</f>
        <v>0</v>
      </c>
      <c r="BK65" s="45">
        <f t="shared" si="601"/>
        <v>0</v>
      </c>
      <c r="BM65" s="118">
        <f>+IFERROR(VLOOKUP($B65,'INF SUCURSALES'!$AH:$AK,3,FALSE),0)</f>
        <v>0</v>
      </c>
      <c r="BN65" s="118">
        <f>+IFERROR(VLOOKUP($B65,'INF SUCURSALES'!$AM:$AP,3,FALSE),0)</f>
        <v>0</v>
      </c>
      <c r="BO65" s="118">
        <f>+IFERROR(VLOOKUP($B65,'INF SUCURSALES'!$AR:$AU,3,FALSE),0)</f>
        <v>0</v>
      </c>
      <c r="BP65" s="121">
        <f t="shared" si="602"/>
        <v>0</v>
      </c>
      <c r="BQ65" s="45" t="str">
        <f t="shared" si="603"/>
        <v>N.A</v>
      </c>
      <c r="BR65" s="121">
        <f t="shared" si="604"/>
        <v>0</v>
      </c>
      <c r="BS65" s="45" t="str">
        <f t="shared" si="605"/>
        <v>N.A</v>
      </c>
      <c r="BT65" s="118">
        <f>+IFERROR(VLOOKUP($B65,PPTO!$L:$O,3,FALSE),0)</f>
        <v>0</v>
      </c>
      <c r="BU65" s="45">
        <f t="shared" si="606"/>
        <v>0</v>
      </c>
      <c r="BW65" s="48">
        <f>+IFERROR(VLOOKUP($B65,'INF SUCURSALES'!$AH:$AK,4,FALSE),0)</f>
        <v>0</v>
      </c>
      <c r="BX65" s="48">
        <f>+IFERROR(VLOOKUP($B65,'INF SUCURSALES'!$AM:$AP,4,FALSE),0)</f>
        <v>0</v>
      </c>
      <c r="BY65" s="48">
        <f>+IFERROR(VLOOKUP($B65,'INF SUCURSALES'!$AR:$AU,4,FALSE),0)</f>
        <v>0</v>
      </c>
      <c r="BZ65" s="136">
        <f t="shared" si="197"/>
        <v>0</v>
      </c>
      <c r="CA65" s="45" t="str">
        <f t="shared" si="198"/>
        <v>N.A</v>
      </c>
      <c r="CB65" s="136">
        <f t="shared" si="199"/>
        <v>0</v>
      </c>
      <c r="CC65" s="45" t="str">
        <f t="shared" si="200"/>
        <v>N.A</v>
      </c>
      <c r="CD65" s="114">
        <f>+IFERROR(VLOOKUP($B65,PPTO!$L:$O,4,FALSE),0)</f>
        <v>0</v>
      </c>
      <c r="CE65" s="45">
        <f t="shared" si="201"/>
        <v>0</v>
      </c>
      <c r="CG65" s="118">
        <f>+IFERROR(VLOOKUP($B65,'INF SUCURSALES'!$AW:$AZ,3,FALSE),0)</f>
        <v>0</v>
      </c>
      <c r="CH65" s="118">
        <f>+IFERROR(VLOOKUP($B65,'INF SUCURSALES'!$BB:$BE,3,FALSE),0)</f>
        <v>13200</v>
      </c>
      <c r="CI65" s="118">
        <f>+IFERROR(VLOOKUP($B65,'INF SUCURSALES'!$BG:$BJ,3,FALSE),0)</f>
        <v>0</v>
      </c>
      <c r="CJ65" s="121">
        <f t="shared" si="202"/>
        <v>0</v>
      </c>
      <c r="CK65" s="45" t="str">
        <f t="shared" si="203"/>
        <v>N.A</v>
      </c>
      <c r="CL65" s="121">
        <f t="shared" si="204"/>
        <v>-13200</v>
      </c>
      <c r="CM65" s="45">
        <f t="shared" si="205"/>
        <v>-1</v>
      </c>
      <c r="CN65" s="118">
        <f>+IFERROR(VLOOKUP($B65,PPTO!$Q:$T,3,FALSE),0)</f>
        <v>29066.860465116275</v>
      </c>
      <c r="CO65" s="45">
        <f t="shared" si="206"/>
        <v>0</v>
      </c>
      <c r="CQ65" s="48">
        <f>+IFERROR(VLOOKUP($B65,'INF SUCURSALES'!$AW:$AZ,4,FALSE),0)</f>
        <v>0</v>
      </c>
      <c r="CR65" s="48">
        <f>+IFERROR(VLOOKUP($B65,'INF SUCURSALES'!$BB:$BE,4,FALSE),0)</f>
        <v>2</v>
      </c>
      <c r="CS65" s="48">
        <f>+IFERROR(VLOOKUP($B65,'INF SUCURSALES'!$BG:$BJ,4,FALSE),0)</f>
        <v>0</v>
      </c>
      <c r="CT65" s="136">
        <f t="shared" si="207"/>
        <v>0</v>
      </c>
      <c r="CU65" s="45" t="str">
        <f t="shared" si="208"/>
        <v>N.A</v>
      </c>
      <c r="CV65" s="136">
        <f t="shared" si="209"/>
        <v>-2</v>
      </c>
      <c r="CW65" s="45">
        <f t="shared" si="210"/>
        <v>-1</v>
      </c>
      <c r="CX65" s="114">
        <f>+IFERROR(VLOOKUP($B65,PPTO!$Q:$T,4,FALSE),0)</f>
        <v>4.4040697674418601</v>
      </c>
      <c r="CY65" s="45">
        <f t="shared" si="211"/>
        <v>0</v>
      </c>
      <c r="DA65" s="118">
        <f>+IFERROR(VLOOKUP($B65,'INF SUCURSALES'!$BM:$BP,3,FALSE),0)</f>
        <v>0</v>
      </c>
      <c r="DB65" s="118">
        <f>+IFERROR(VLOOKUP($B65,'INF SUCURSALES'!$BR:$BU,3,FALSE),0)</f>
        <v>0</v>
      </c>
      <c r="DC65" s="118">
        <f>+IFERROR(VLOOKUP($B65,'INF SUCURSALES'!$BW:$BZ,3,FALSE),0)</f>
        <v>0</v>
      </c>
      <c r="DD65" s="121">
        <f t="shared" si="607"/>
        <v>0</v>
      </c>
      <c r="DE65" s="45" t="str">
        <f t="shared" si="608"/>
        <v>N.A</v>
      </c>
      <c r="DF65" s="121">
        <f t="shared" si="609"/>
        <v>0</v>
      </c>
      <c r="DG65" s="45" t="str">
        <f t="shared" si="610"/>
        <v>N.A</v>
      </c>
      <c r="DH65" s="118">
        <f>+IFERROR(VLOOKUP($B65,PPTO!$V:$Y,3,FALSE),0)</f>
        <v>0</v>
      </c>
      <c r="DI65" s="45">
        <f t="shared" si="611"/>
        <v>0</v>
      </c>
      <c r="DJ65" s="47"/>
      <c r="DK65" s="48">
        <f>+IFERROR(VLOOKUP($B65,'INF SUCURSALES'!$BM:$BP,4,FALSE),0)</f>
        <v>0</v>
      </c>
      <c r="DL65" s="48">
        <f>+IFERROR(VLOOKUP($B65,'INF SUCURSALES'!$BR:$BU,4,FALSE),0)</f>
        <v>0</v>
      </c>
      <c r="DM65" s="48">
        <f>+IFERROR(VLOOKUP($B65,'INF SUCURSALES'!$BW:$BZ,4,FALSE),0)</f>
        <v>0</v>
      </c>
      <c r="DN65" s="136">
        <f t="shared" si="612"/>
        <v>0</v>
      </c>
      <c r="DO65" s="45" t="str">
        <f t="shared" si="613"/>
        <v>N.A</v>
      </c>
      <c r="DP65" s="136">
        <f t="shared" si="614"/>
        <v>0</v>
      </c>
      <c r="DQ65" s="45" t="str">
        <f t="shared" si="615"/>
        <v>N.A</v>
      </c>
      <c r="DR65" s="114">
        <f>+IFERROR(VLOOKUP($B65,PPTO!$V:$Y,4,FALSE),0)</f>
        <v>0</v>
      </c>
      <c r="DS65" s="45">
        <f t="shared" si="616"/>
        <v>0</v>
      </c>
      <c r="DU65" s="118">
        <f>+IFERROR(VLOOKUP($B65,'INF SUCURSALES'!$CC:$CF,3,FALSE),0)</f>
        <v>0</v>
      </c>
      <c r="DV65" s="118">
        <f>+IFERROR(VLOOKUP($B65,'INF SUCURSALES'!$CH:$CK,3,FALSE),0)</f>
        <v>0</v>
      </c>
      <c r="DW65" s="118">
        <f>+IFERROR(VLOOKUP($B65,'INF SUCURSALES'!$CM:$CP,3,FALSE),0)</f>
        <v>0</v>
      </c>
      <c r="DX65" s="121">
        <f t="shared" si="617"/>
        <v>0</v>
      </c>
      <c r="DY65" s="45" t="str">
        <f t="shared" si="618"/>
        <v>N.A</v>
      </c>
      <c r="DZ65" s="121">
        <f t="shared" si="619"/>
        <v>0</v>
      </c>
      <c r="EA65" s="45" t="str">
        <f t="shared" si="620"/>
        <v>N.A</v>
      </c>
      <c r="EB65" s="118">
        <f>+IFERROR(VLOOKUP($B65,PPTO!$AA:$AD,3,FALSE),0)</f>
        <v>0</v>
      </c>
      <c r="EC65" s="45">
        <f t="shared" si="621"/>
        <v>0</v>
      </c>
      <c r="ED65" s="47"/>
      <c r="EE65" s="48">
        <f>+IFERROR(VLOOKUP($B65,'INF SUCURSALES'!$CC:$CF,4,FALSE),0)</f>
        <v>0</v>
      </c>
      <c r="EF65" s="48">
        <f>+IFERROR(VLOOKUP($B65,'INF SUCURSALES'!$CH:$CK,4,FALSE),0)</f>
        <v>0</v>
      </c>
      <c r="EG65" s="48">
        <f>+IFERROR(VLOOKUP($B65,'INF SUCURSALES'!$CM:$CP,4,FALSE),0)</f>
        <v>0</v>
      </c>
      <c r="EH65" s="136">
        <f t="shared" si="622"/>
        <v>0</v>
      </c>
      <c r="EI65" s="45" t="str">
        <f t="shared" si="623"/>
        <v>N.A</v>
      </c>
      <c r="EJ65" s="136">
        <f t="shared" si="624"/>
        <v>0</v>
      </c>
      <c r="EK65" s="45" t="str">
        <f t="shared" si="625"/>
        <v>N.A</v>
      </c>
      <c r="EL65" s="114">
        <f>+IFERROR(VLOOKUP($B65,PPTO!$AA:$AD,4,FALSE),0)</f>
        <v>0</v>
      </c>
      <c r="EM65" s="45">
        <f t="shared" si="626"/>
        <v>0</v>
      </c>
    </row>
    <row r="66" spans="2:143" x14ac:dyDescent="0.3">
      <c r="B66" s="35">
        <v>1064</v>
      </c>
      <c r="C66" s="36" t="s">
        <v>183</v>
      </c>
      <c r="E66" s="118">
        <f t="shared" si="564"/>
        <v>2588460</v>
      </c>
      <c r="F66" s="118">
        <f t="shared" si="565"/>
        <v>2107266</v>
      </c>
      <c r="G66" s="118">
        <f t="shared" si="566"/>
        <v>89925</v>
      </c>
      <c r="H66" s="121">
        <f t="shared" si="567"/>
        <v>-2498535</v>
      </c>
      <c r="I66" s="45">
        <f t="shared" si="568"/>
        <v>-0.9652592661273498</v>
      </c>
      <c r="J66" s="121">
        <f t="shared" si="569"/>
        <v>-2017341</v>
      </c>
      <c r="K66" s="45">
        <f t="shared" si="570"/>
        <v>-0.95732622269803624</v>
      </c>
      <c r="L66" s="118">
        <f t="shared" si="571"/>
        <v>2312616.3311626934</v>
      </c>
      <c r="M66" s="45">
        <f t="shared" si="572"/>
        <v>3.8884530385889481E-2</v>
      </c>
      <c r="N66" s="47"/>
      <c r="O66" s="48">
        <f t="shared" si="573"/>
        <v>28</v>
      </c>
      <c r="P66" s="48">
        <f t="shared" si="574"/>
        <v>26</v>
      </c>
      <c r="Q66" s="48">
        <f t="shared" si="575"/>
        <v>1</v>
      </c>
      <c r="R66" s="136">
        <f t="shared" si="576"/>
        <v>-27</v>
      </c>
      <c r="S66" s="45">
        <f t="shared" si="577"/>
        <v>-0.9642857142857143</v>
      </c>
      <c r="T66" s="136">
        <f t="shared" si="578"/>
        <v>-25</v>
      </c>
      <c r="U66" s="45">
        <f t="shared" si="579"/>
        <v>-0.96153846153846156</v>
      </c>
      <c r="V66" s="114">
        <f t="shared" si="580"/>
        <v>20.936046511627907</v>
      </c>
      <c r="W66" s="45">
        <f t="shared" si="581"/>
        <v>4.7764509858372675E-2</v>
      </c>
      <c r="Y66" s="118">
        <f>+IFERROR(VLOOKUP(B66,'INF SUCURSALES'!$B:$E,3,FALSE),0)</f>
        <v>2588460</v>
      </c>
      <c r="Z66" s="118">
        <f>+IFERROR(VLOOKUP(B66,'INF SUCURSALES'!$G:$J,3,FALSE),0)</f>
        <v>2107266</v>
      </c>
      <c r="AA66" s="118">
        <f>+IFERROR(VLOOKUP(B66,'INF SUCURSALES'!$L:$O,3,FALSE),0)</f>
        <v>89925</v>
      </c>
      <c r="AB66" s="121">
        <f t="shared" si="582"/>
        <v>-2498535</v>
      </c>
      <c r="AC66" s="45">
        <f t="shared" si="583"/>
        <v>-0.9652592661273498</v>
      </c>
      <c r="AD66" s="121">
        <f t="shared" si="584"/>
        <v>-2017341</v>
      </c>
      <c r="AE66" s="45">
        <f t="shared" si="585"/>
        <v>-0.95732622269803624</v>
      </c>
      <c r="AF66" s="118">
        <f>+IFERROR(VLOOKUP($B66,PPTO!$B:$E,3,FALSE),0)</f>
        <v>2293238.4241859494</v>
      </c>
      <c r="AG66" s="45">
        <f t="shared" si="586"/>
        <v>3.9213105384766724E-2</v>
      </c>
      <c r="AI66" s="48">
        <f>+IFERROR(VLOOKUP(B66,'INF SUCURSALES'!$B:$E,4,FALSE),0)</f>
        <v>28</v>
      </c>
      <c r="AJ66" s="48">
        <f>+IFERROR(VLOOKUP(B66,'INF SUCURSALES'!$G:$J,4,FALSE),0)</f>
        <v>26</v>
      </c>
      <c r="AK66" s="48">
        <f>+IFERROR(VLOOKUP(B66,'INF SUCURSALES'!$L:$O,4,FALSE),0)</f>
        <v>1</v>
      </c>
      <c r="AL66" s="136">
        <f t="shared" si="587"/>
        <v>-27</v>
      </c>
      <c r="AM66" s="45">
        <f t="shared" si="588"/>
        <v>-0.9642857142857143</v>
      </c>
      <c r="AN66" s="136">
        <f t="shared" si="589"/>
        <v>-25</v>
      </c>
      <c r="AO66" s="45">
        <f t="shared" si="590"/>
        <v>-0.96153846153846156</v>
      </c>
      <c r="AP66" s="114">
        <f>+IFERROR(VLOOKUP($B66,PPTO!$B:$E,4,FALSE),0)</f>
        <v>18</v>
      </c>
      <c r="AQ66" s="45">
        <f t="shared" si="591"/>
        <v>5.5555555555555552E-2</v>
      </c>
      <c r="AS66" s="118">
        <f>+IFERROR(VLOOKUP(B66,'INF SUCURSALES'!$R:$U,3,FALSE),0)</f>
        <v>0</v>
      </c>
      <c r="AT66" s="118">
        <f>+IFERROR(VLOOKUP(B66,'INF SUCURSALES'!$W:$Z,3,FALSE),0)</f>
        <v>0</v>
      </c>
      <c r="AU66" s="118">
        <f>+IFERROR(VLOOKUP(B66,'INF SUCURSALES'!$AB:$AE,3,FALSE),0)</f>
        <v>0</v>
      </c>
      <c r="AV66" s="121">
        <f t="shared" si="592"/>
        <v>0</v>
      </c>
      <c r="AW66" s="45" t="str">
        <f t="shared" si="593"/>
        <v>N.A</v>
      </c>
      <c r="AX66" s="121">
        <f t="shared" si="594"/>
        <v>0</v>
      </c>
      <c r="AY66" s="45" t="str">
        <f t="shared" si="595"/>
        <v>N.A</v>
      </c>
      <c r="AZ66" s="118">
        <f>+IFERROR(VLOOKUP($B66,PPTO!$G:$J,3,FALSE),0)</f>
        <v>0</v>
      </c>
      <c r="BA66" s="45">
        <f t="shared" si="596"/>
        <v>0</v>
      </c>
      <c r="BC66" s="48">
        <f>+IFERROR(VLOOKUP(B66,'INF SUCURSALES'!$R:$U,4,FALSE),0)</f>
        <v>0</v>
      </c>
      <c r="BD66" s="48">
        <f>+IFERROR(VLOOKUP(B66,'INF SUCURSALES'!$W:$Z,4,FALSE),0)</f>
        <v>0</v>
      </c>
      <c r="BE66" s="48">
        <f>+IFERROR(VLOOKUP(B66,'INF SUCURSALES'!$AB:$AE,4,FALSE),0)</f>
        <v>0</v>
      </c>
      <c r="BF66" s="136">
        <f t="shared" si="597"/>
        <v>0</v>
      </c>
      <c r="BG66" s="45" t="str">
        <f t="shared" si="598"/>
        <v>N.A</v>
      </c>
      <c r="BH66" s="136">
        <f t="shared" si="599"/>
        <v>0</v>
      </c>
      <c r="BI66" s="45" t="str">
        <f t="shared" si="600"/>
        <v>N.A</v>
      </c>
      <c r="BJ66" s="114">
        <f>+IFERROR(VLOOKUP($B66,PPTO!$G:$J,4,FALSE),0)</f>
        <v>0</v>
      </c>
      <c r="BK66" s="45">
        <f t="shared" si="601"/>
        <v>0</v>
      </c>
      <c r="BM66" s="118">
        <f>+IFERROR(VLOOKUP($B66,'INF SUCURSALES'!$AH:$AK,3,FALSE),0)</f>
        <v>0</v>
      </c>
      <c r="BN66" s="118">
        <f>+IFERROR(VLOOKUP($B66,'INF SUCURSALES'!$AM:$AP,3,FALSE),0)</f>
        <v>0</v>
      </c>
      <c r="BO66" s="118">
        <f>+IFERROR(VLOOKUP($B66,'INF SUCURSALES'!$AR:$AU,3,FALSE),0)</f>
        <v>0</v>
      </c>
      <c r="BP66" s="121">
        <f t="shared" si="602"/>
        <v>0</v>
      </c>
      <c r="BQ66" s="45" t="str">
        <f t="shared" si="603"/>
        <v>N.A</v>
      </c>
      <c r="BR66" s="121">
        <f t="shared" si="604"/>
        <v>0</v>
      </c>
      <c r="BS66" s="45" t="str">
        <f t="shared" si="605"/>
        <v>N.A</v>
      </c>
      <c r="BT66" s="118">
        <f>+IFERROR(VLOOKUP($B66,PPTO!$L:$O,3,FALSE),0)</f>
        <v>0</v>
      </c>
      <c r="BU66" s="45">
        <f t="shared" si="606"/>
        <v>0</v>
      </c>
      <c r="BW66" s="48">
        <f>+IFERROR(VLOOKUP($B66,'INF SUCURSALES'!$AH:$AK,4,FALSE),0)</f>
        <v>0</v>
      </c>
      <c r="BX66" s="48">
        <f>+IFERROR(VLOOKUP($B66,'INF SUCURSALES'!$AM:$AP,4,FALSE),0)</f>
        <v>0</v>
      </c>
      <c r="BY66" s="48">
        <f>+IFERROR(VLOOKUP($B66,'INF SUCURSALES'!$AR:$AU,4,FALSE),0)</f>
        <v>0</v>
      </c>
      <c r="BZ66" s="136">
        <f t="shared" si="197"/>
        <v>0</v>
      </c>
      <c r="CA66" s="45" t="str">
        <f t="shared" si="198"/>
        <v>N.A</v>
      </c>
      <c r="CB66" s="136">
        <f t="shared" si="199"/>
        <v>0</v>
      </c>
      <c r="CC66" s="45" t="str">
        <f t="shared" si="200"/>
        <v>N.A</v>
      </c>
      <c r="CD66" s="114">
        <f>+IFERROR(VLOOKUP($B66,PPTO!$L:$O,4,FALSE),0)</f>
        <v>0</v>
      </c>
      <c r="CE66" s="45">
        <f t="shared" si="201"/>
        <v>0</v>
      </c>
      <c r="CG66" s="118">
        <f>+IFERROR(VLOOKUP($B66,'INF SUCURSALES'!$AW:$AZ,3,FALSE),0)</f>
        <v>0</v>
      </c>
      <c r="CH66" s="118">
        <f>+IFERROR(VLOOKUP($B66,'INF SUCURSALES'!$BB:$BE,3,FALSE),0)</f>
        <v>0</v>
      </c>
      <c r="CI66" s="118">
        <f>+IFERROR(VLOOKUP($B66,'INF SUCURSALES'!$BG:$BJ,3,FALSE),0)</f>
        <v>0</v>
      </c>
      <c r="CJ66" s="121">
        <f t="shared" si="202"/>
        <v>0</v>
      </c>
      <c r="CK66" s="45" t="str">
        <f t="shared" si="203"/>
        <v>N.A</v>
      </c>
      <c r="CL66" s="121">
        <f t="shared" si="204"/>
        <v>0</v>
      </c>
      <c r="CM66" s="45" t="str">
        <f t="shared" si="205"/>
        <v>N.A</v>
      </c>
      <c r="CN66" s="118">
        <f>+IFERROR(VLOOKUP($B66,PPTO!$Q:$T,3,FALSE),0)</f>
        <v>19377.906976744187</v>
      </c>
      <c r="CO66" s="45">
        <f t="shared" si="206"/>
        <v>0</v>
      </c>
      <c r="CQ66" s="48">
        <f>+IFERROR(VLOOKUP($B66,'INF SUCURSALES'!$AW:$AZ,4,FALSE),0)</f>
        <v>0</v>
      </c>
      <c r="CR66" s="48">
        <f>+IFERROR(VLOOKUP($B66,'INF SUCURSALES'!$BB:$BE,4,FALSE),0)</f>
        <v>0</v>
      </c>
      <c r="CS66" s="48">
        <f>+IFERROR(VLOOKUP($B66,'INF SUCURSALES'!$BG:$BJ,4,FALSE),0)</f>
        <v>0</v>
      </c>
      <c r="CT66" s="136">
        <f t="shared" si="207"/>
        <v>0</v>
      </c>
      <c r="CU66" s="45" t="str">
        <f t="shared" si="208"/>
        <v>N.A</v>
      </c>
      <c r="CV66" s="136">
        <f t="shared" si="209"/>
        <v>0</v>
      </c>
      <c r="CW66" s="45" t="str">
        <f t="shared" si="210"/>
        <v>N.A</v>
      </c>
      <c r="CX66" s="114">
        <f>+IFERROR(VLOOKUP($B66,PPTO!$Q:$T,4,FALSE),0)</f>
        <v>2.9360465116279069</v>
      </c>
      <c r="CY66" s="45">
        <f t="shared" si="211"/>
        <v>0</v>
      </c>
      <c r="DA66" s="118">
        <f>+IFERROR(VLOOKUP($B66,'INF SUCURSALES'!$BM:$BP,3,FALSE),0)</f>
        <v>0</v>
      </c>
      <c r="DB66" s="118">
        <f>+IFERROR(VLOOKUP($B66,'INF SUCURSALES'!$BR:$BU,3,FALSE),0)</f>
        <v>0</v>
      </c>
      <c r="DC66" s="118">
        <f>+IFERROR(VLOOKUP($B66,'INF SUCURSALES'!$BW:$BZ,3,FALSE),0)</f>
        <v>0</v>
      </c>
      <c r="DD66" s="121">
        <f t="shared" si="607"/>
        <v>0</v>
      </c>
      <c r="DE66" s="45" t="str">
        <f t="shared" si="608"/>
        <v>N.A</v>
      </c>
      <c r="DF66" s="121">
        <f t="shared" si="609"/>
        <v>0</v>
      </c>
      <c r="DG66" s="45" t="str">
        <f t="shared" si="610"/>
        <v>N.A</v>
      </c>
      <c r="DH66" s="118">
        <f>+IFERROR(VLOOKUP($B66,PPTO!$V:$Y,3,FALSE),0)</f>
        <v>0</v>
      </c>
      <c r="DI66" s="45">
        <f t="shared" si="611"/>
        <v>0</v>
      </c>
      <c r="DJ66" s="47"/>
      <c r="DK66" s="48">
        <f>+IFERROR(VLOOKUP($B66,'INF SUCURSALES'!$BM:$BP,4,FALSE),0)</f>
        <v>0</v>
      </c>
      <c r="DL66" s="48">
        <f>+IFERROR(VLOOKUP($B66,'INF SUCURSALES'!$BR:$BU,4,FALSE),0)</f>
        <v>0</v>
      </c>
      <c r="DM66" s="48">
        <f>+IFERROR(VLOOKUP($B66,'INF SUCURSALES'!$BW:$BZ,4,FALSE),0)</f>
        <v>0</v>
      </c>
      <c r="DN66" s="136">
        <f t="shared" si="612"/>
        <v>0</v>
      </c>
      <c r="DO66" s="45" t="str">
        <f t="shared" si="613"/>
        <v>N.A</v>
      </c>
      <c r="DP66" s="136">
        <f t="shared" si="614"/>
        <v>0</v>
      </c>
      <c r="DQ66" s="45" t="str">
        <f t="shared" si="615"/>
        <v>N.A</v>
      </c>
      <c r="DR66" s="114">
        <f>+IFERROR(VLOOKUP($B66,PPTO!$V:$Y,4,FALSE),0)</f>
        <v>0</v>
      </c>
      <c r="DS66" s="45">
        <f t="shared" si="616"/>
        <v>0</v>
      </c>
      <c r="DU66" s="118">
        <f>+IFERROR(VLOOKUP($B66,'INF SUCURSALES'!$CC:$CF,3,FALSE),0)</f>
        <v>0</v>
      </c>
      <c r="DV66" s="118">
        <f>+IFERROR(VLOOKUP($B66,'INF SUCURSALES'!$CH:$CK,3,FALSE),0)</f>
        <v>0</v>
      </c>
      <c r="DW66" s="118">
        <f>+IFERROR(VLOOKUP($B66,'INF SUCURSALES'!$CM:$CP,3,FALSE),0)</f>
        <v>0</v>
      </c>
      <c r="DX66" s="121">
        <f t="shared" si="617"/>
        <v>0</v>
      </c>
      <c r="DY66" s="45" t="str">
        <f t="shared" si="618"/>
        <v>N.A</v>
      </c>
      <c r="DZ66" s="121">
        <f t="shared" si="619"/>
        <v>0</v>
      </c>
      <c r="EA66" s="45" t="str">
        <f t="shared" si="620"/>
        <v>N.A</v>
      </c>
      <c r="EB66" s="118">
        <f>+IFERROR(VLOOKUP($B66,PPTO!$AA:$AD,3,FALSE),0)</f>
        <v>0</v>
      </c>
      <c r="EC66" s="45">
        <f t="shared" si="621"/>
        <v>0</v>
      </c>
      <c r="ED66" s="47"/>
      <c r="EE66" s="48">
        <f>+IFERROR(VLOOKUP($B66,'INF SUCURSALES'!$CC:$CF,4,FALSE),0)</f>
        <v>0</v>
      </c>
      <c r="EF66" s="48">
        <f>+IFERROR(VLOOKUP($B66,'INF SUCURSALES'!$CH:$CK,4,FALSE),0)</f>
        <v>0</v>
      </c>
      <c r="EG66" s="48">
        <f>+IFERROR(VLOOKUP($B66,'INF SUCURSALES'!$CM:$CP,4,FALSE),0)</f>
        <v>0</v>
      </c>
      <c r="EH66" s="136">
        <f t="shared" si="622"/>
        <v>0</v>
      </c>
      <c r="EI66" s="45" t="str">
        <f t="shared" si="623"/>
        <v>N.A</v>
      </c>
      <c r="EJ66" s="136">
        <f t="shared" si="624"/>
        <v>0</v>
      </c>
      <c r="EK66" s="45" t="str">
        <f t="shared" si="625"/>
        <v>N.A</v>
      </c>
      <c r="EL66" s="114">
        <f>+IFERROR(VLOOKUP($B66,PPTO!$AA:$AD,4,FALSE),0)</f>
        <v>0</v>
      </c>
      <c r="EM66" s="45">
        <f t="shared" si="626"/>
        <v>0</v>
      </c>
    </row>
    <row r="67" spans="2:143" x14ac:dyDescent="0.3">
      <c r="B67" s="35">
        <v>1131</v>
      </c>
      <c r="C67" s="36" t="s">
        <v>28</v>
      </c>
      <c r="E67" s="118">
        <f t="shared" si="564"/>
        <v>1821223</v>
      </c>
      <c r="F67" s="118">
        <f t="shared" si="565"/>
        <v>4833402</v>
      </c>
      <c r="G67" s="118">
        <f t="shared" si="566"/>
        <v>469019</v>
      </c>
      <c r="H67" s="121">
        <f t="shared" si="567"/>
        <v>-1352204</v>
      </c>
      <c r="I67" s="45">
        <f t="shared" si="568"/>
        <v>-0.74247030704092798</v>
      </c>
      <c r="J67" s="121">
        <f t="shared" si="569"/>
        <v>-4364383</v>
      </c>
      <c r="K67" s="45">
        <f t="shared" si="570"/>
        <v>-0.90296296480201732</v>
      </c>
      <c r="L67" s="118">
        <f t="shared" si="571"/>
        <v>6963918.6624055449</v>
      </c>
      <c r="M67" s="45">
        <f t="shared" si="572"/>
        <v>6.7349867615769485E-2</v>
      </c>
      <c r="N67" s="47"/>
      <c r="O67" s="48">
        <f t="shared" si="573"/>
        <v>17</v>
      </c>
      <c r="P67" s="48">
        <f t="shared" si="574"/>
        <v>75</v>
      </c>
      <c r="Q67" s="48">
        <f t="shared" si="575"/>
        <v>6</v>
      </c>
      <c r="R67" s="136">
        <f t="shared" si="576"/>
        <v>-11</v>
      </c>
      <c r="S67" s="45">
        <f t="shared" si="577"/>
        <v>-0.6470588235294118</v>
      </c>
      <c r="T67" s="136">
        <f t="shared" si="578"/>
        <v>-69</v>
      </c>
      <c r="U67" s="45">
        <f t="shared" si="579"/>
        <v>-0.92</v>
      </c>
      <c r="V67" s="114">
        <f t="shared" si="580"/>
        <v>80.424418604651166</v>
      </c>
      <c r="W67" s="45">
        <f t="shared" si="581"/>
        <v>7.4604207330297115E-2</v>
      </c>
      <c r="Y67" s="118">
        <f>+IFERROR(VLOOKUP(B67,'INF SUCURSALES'!$B:$E,3,FALSE),0)</f>
        <v>1821223</v>
      </c>
      <c r="Z67" s="118">
        <f>+IFERROR(VLOOKUP(B67,'INF SUCURSALES'!$G:$J,3,FALSE),0)</f>
        <v>4787202</v>
      </c>
      <c r="AA67" s="118">
        <f>+IFERROR(VLOOKUP(B67,'INF SUCURSALES'!$L:$O,3,FALSE),0)</f>
        <v>469019</v>
      </c>
      <c r="AB67" s="121">
        <f t="shared" si="582"/>
        <v>-1352204</v>
      </c>
      <c r="AC67" s="45">
        <f t="shared" si="583"/>
        <v>-0.74247030704092798</v>
      </c>
      <c r="AD67" s="121">
        <f t="shared" si="584"/>
        <v>-4318183</v>
      </c>
      <c r="AE67" s="45">
        <f t="shared" si="585"/>
        <v>-0.90202648645283823</v>
      </c>
      <c r="AF67" s="118">
        <f>+IFERROR(VLOOKUP($B67,PPTO!$B:$E,3,FALSE),0)</f>
        <v>6789517.4996148469</v>
      </c>
      <c r="AG67" s="45">
        <f t="shared" si="586"/>
        <v>6.907987202722525E-2</v>
      </c>
      <c r="AI67" s="48">
        <f>+IFERROR(VLOOKUP(B67,'INF SUCURSALES'!$B:$E,4,FALSE),0)</f>
        <v>17</v>
      </c>
      <c r="AJ67" s="48">
        <f>+IFERROR(VLOOKUP(B67,'INF SUCURSALES'!$G:$J,4,FALSE),0)</f>
        <v>68</v>
      </c>
      <c r="AK67" s="48">
        <f>+IFERROR(VLOOKUP(B67,'INF SUCURSALES'!$L:$O,4,FALSE),0)</f>
        <v>6</v>
      </c>
      <c r="AL67" s="136">
        <f t="shared" si="587"/>
        <v>-11</v>
      </c>
      <c r="AM67" s="45">
        <f t="shared" si="588"/>
        <v>-0.6470588235294118</v>
      </c>
      <c r="AN67" s="136">
        <f t="shared" si="589"/>
        <v>-62</v>
      </c>
      <c r="AO67" s="45">
        <f t="shared" si="590"/>
        <v>-0.91176470588235292</v>
      </c>
      <c r="AP67" s="114">
        <f>+IFERROR(VLOOKUP($B67,PPTO!$B:$E,4,FALSE),0)</f>
        <v>54</v>
      </c>
      <c r="AQ67" s="45">
        <f t="shared" si="591"/>
        <v>0.1111111111111111</v>
      </c>
      <c r="AS67" s="118">
        <f>+IFERROR(VLOOKUP(B67,'INF SUCURSALES'!$R:$U,3,FALSE),0)</f>
        <v>0</v>
      </c>
      <c r="AT67" s="118">
        <f>+IFERROR(VLOOKUP(B67,'INF SUCURSALES'!$W:$Z,3,FALSE),0)</f>
        <v>0</v>
      </c>
      <c r="AU67" s="118">
        <f>+IFERROR(VLOOKUP(B67,'INF SUCURSALES'!$AB:$AE,3,FALSE),0)</f>
        <v>0</v>
      </c>
      <c r="AV67" s="121">
        <f t="shared" si="592"/>
        <v>0</v>
      </c>
      <c r="AW67" s="45" t="str">
        <f t="shared" si="593"/>
        <v>N.A</v>
      </c>
      <c r="AX67" s="121">
        <f t="shared" si="594"/>
        <v>0</v>
      </c>
      <c r="AY67" s="45" t="str">
        <f t="shared" si="595"/>
        <v>N.A</v>
      </c>
      <c r="AZ67" s="118">
        <f>+IFERROR(VLOOKUP($B67,PPTO!$G:$J,3,FALSE),0)</f>
        <v>0</v>
      </c>
      <c r="BA67" s="45">
        <f t="shared" si="596"/>
        <v>0</v>
      </c>
      <c r="BC67" s="48">
        <f>+IFERROR(VLOOKUP(B67,'INF SUCURSALES'!$R:$U,4,FALSE),0)</f>
        <v>0</v>
      </c>
      <c r="BD67" s="48">
        <f>+IFERROR(VLOOKUP(B67,'INF SUCURSALES'!$W:$Z,4,FALSE),0)</f>
        <v>0</v>
      </c>
      <c r="BE67" s="48">
        <f>+IFERROR(VLOOKUP(B67,'INF SUCURSALES'!$AB:$AE,4,FALSE),0)</f>
        <v>0</v>
      </c>
      <c r="BF67" s="136">
        <f t="shared" si="597"/>
        <v>0</v>
      </c>
      <c r="BG67" s="45" t="str">
        <f t="shared" si="598"/>
        <v>N.A</v>
      </c>
      <c r="BH67" s="136">
        <f t="shared" si="599"/>
        <v>0</v>
      </c>
      <c r="BI67" s="45" t="str">
        <f t="shared" si="600"/>
        <v>N.A</v>
      </c>
      <c r="BJ67" s="114">
        <f>+IFERROR(VLOOKUP($B67,PPTO!$G:$J,4,FALSE),0)</f>
        <v>0</v>
      </c>
      <c r="BK67" s="45">
        <f t="shared" si="601"/>
        <v>0</v>
      </c>
      <c r="BM67" s="118">
        <f>+IFERROR(VLOOKUP($B67,'INF SUCURSALES'!$AH:$AK,3,FALSE),0)</f>
        <v>0</v>
      </c>
      <c r="BN67" s="118">
        <f>+IFERROR(VLOOKUP($B67,'INF SUCURSALES'!$AM:$AP,3,FALSE),0)</f>
        <v>0</v>
      </c>
      <c r="BO67" s="118">
        <f>+IFERROR(VLOOKUP($B67,'INF SUCURSALES'!$AR:$AU,3,FALSE),0)</f>
        <v>0</v>
      </c>
      <c r="BP67" s="121">
        <f t="shared" si="602"/>
        <v>0</v>
      </c>
      <c r="BQ67" s="45" t="str">
        <f t="shared" si="603"/>
        <v>N.A</v>
      </c>
      <c r="BR67" s="121">
        <f t="shared" si="604"/>
        <v>0</v>
      </c>
      <c r="BS67" s="45" t="str">
        <f t="shared" si="605"/>
        <v>N.A</v>
      </c>
      <c r="BT67" s="118">
        <f>+IFERROR(VLOOKUP($B67,PPTO!$L:$O,3,FALSE),0)</f>
        <v>0</v>
      </c>
      <c r="BU67" s="45">
        <f t="shared" si="606"/>
        <v>0</v>
      </c>
      <c r="BW67" s="48">
        <f>+IFERROR(VLOOKUP($B67,'INF SUCURSALES'!$AH:$AK,4,FALSE),0)</f>
        <v>0</v>
      </c>
      <c r="BX67" s="48">
        <f>+IFERROR(VLOOKUP($B67,'INF SUCURSALES'!$AM:$AP,4,FALSE),0)</f>
        <v>0</v>
      </c>
      <c r="BY67" s="48">
        <f>+IFERROR(VLOOKUP($B67,'INF SUCURSALES'!$AR:$AU,4,FALSE),0)</f>
        <v>0</v>
      </c>
      <c r="BZ67" s="136">
        <f t="shared" si="197"/>
        <v>0</v>
      </c>
      <c r="CA67" s="45" t="str">
        <f t="shared" si="198"/>
        <v>N.A</v>
      </c>
      <c r="CB67" s="136">
        <f t="shared" si="199"/>
        <v>0</v>
      </c>
      <c r="CC67" s="45" t="str">
        <f t="shared" si="200"/>
        <v>N.A</v>
      </c>
      <c r="CD67" s="114">
        <f>+IFERROR(VLOOKUP($B67,PPTO!$L:$O,4,FALSE),0)</f>
        <v>0</v>
      </c>
      <c r="CE67" s="45">
        <f t="shared" si="201"/>
        <v>0</v>
      </c>
      <c r="CG67" s="118">
        <f>+IFERROR(VLOOKUP($B67,'INF SUCURSALES'!$AW:$AZ,3,FALSE),0)</f>
        <v>0</v>
      </c>
      <c r="CH67" s="118">
        <f>+IFERROR(VLOOKUP($B67,'INF SUCURSALES'!$BB:$BE,3,FALSE),0)</f>
        <v>46200</v>
      </c>
      <c r="CI67" s="118">
        <f>+IFERROR(VLOOKUP($B67,'INF SUCURSALES'!$BG:$BJ,3,FALSE),0)</f>
        <v>0</v>
      </c>
      <c r="CJ67" s="121">
        <f t="shared" si="202"/>
        <v>0</v>
      </c>
      <c r="CK67" s="45" t="str">
        <f t="shared" si="203"/>
        <v>N.A</v>
      </c>
      <c r="CL67" s="121">
        <f t="shared" si="204"/>
        <v>-46200</v>
      </c>
      <c r="CM67" s="45">
        <f t="shared" si="205"/>
        <v>-1</v>
      </c>
      <c r="CN67" s="118">
        <f>+IFERROR(VLOOKUP($B67,PPTO!$Q:$T,3,FALSE),0)</f>
        <v>174401.16279069771</v>
      </c>
      <c r="CO67" s="45">
        <f t="shared" si="206"/>
        <v>0</v>
      </c>
      <c r="CQ67" s="48">
        <f>+IFERROR(VLOOKUP($B67,'INF SUCURSALES'!$AW:$AZ,4,FALSE),0)</f>
        <v>0</v>
      </c>
      <c r="CR67" s="48">
        <f>+IFERROR(VLOOKUP($B67,'INF SUCURSALES'!$BB:$BE,4,FALSE),0)</f>
        <v>7</v>
      </c>
      <c r="CS67" s="48">
        <f>+IFERROR(VLOOKUP($B67,'INF SUCURSALES'!$BG:$BJ,4,FALSE),0)</f>
        <v>0</v>
      </c>
      <c r="CT67" s="136">
        <f t="shared" si="207"/>
        <v>0</v>
      </c>
      <c r="CU67" s="45" t="str">
        <f t="shared" si="208"/>
        <v>N.A</v>
      </c>
      <c r="CV67" s="136">
        <f t="shared" si="209"/>
        <v>-7</v>
      </c>
      <c r="CW67" s="45">
        <f t="shared" si="210"/>
        <v>-1</v>
      </c>
      <c r="CX67" s="114">
        <f>+IFERROR(VLOOKUP($B67,PPTO!$Q:$T,4,FALSE),0)</f>
        <v>26.424418604651166</v>
      </c>
      <c r="CY67" s="45">
        <f t="shared" si="211"/>
        <v>0</v>
      </c>
      <c r="DA67" s="118">
        <f>+IFERROR(VLOOKUP($B67,'INF SUCURSALES'!$BM:$BP,3,FALSE),0)</f>
        <v>0</v>
      </c>
      <c r="DB67" s="118">
        <f>+IFERROR(VLOOKUP($B67,'INF SUCURSALES'!$BR:$BU,3,FALSE),0)</f>
        <v>0</v>
      </c>
      <c r="DC67" s="118">
        <f>+IFERROR(VLOOKUP($B67,'INF SUCURSALES'!$BW:$BZ,3,FALSE),0)</f>
        <v>0</v>
      </c>
      <c r="DD67" s="121">
        <f t="shared" si="607"/>
        <v>0</v>
      </c>
      <c r="DE67" s="45" t="str">
        <f t="shared" si="608"/>
        <v>N.A</v>
      </c>
      <c r="DF67" s="121">
        <f t="shared" si="609"/>
        <v>0</v>
      </c>
      <c r="DG67" s="45" t="str">
        <f t="shared" si="610"/>
        <v>N.A</v>
      </c>
      <c r="DH67" s="118">
        <f>+IFERROR(VLOOKUP($B67,PPTO!$V:$Y,3,FALSE),0)</f>
        <v>0</v>
      </c>
      <c r="DI67" s="45">
        <f t="shared" si="611"/>
        <v>0</v>
      </c>
      <c r="DJ67" s="47"/>
      <c r="DK67" s="48">
        <f>+IFERROR(VLOOKUP($B67,'INF SUCURSALES'!$BM:$BP,4,FALSE),0)</f>
        <v>0</v>
      </c>
      <c r="DL67" s="48">
        <f>+IFERROR(VLOOKUP($B67,'INF SUCURSALES'!$BR:$BU,4,FALSE),0)</f>
        <v>0</v>
      </c>
      <c r="DM67" s="48">
        <f>+IFERROR(VLOOKUP($B67,'INF SUCURSALES'!$BW:$BZ,4,FALSE),0)</f>
        <v>0</v>
      </c>
      <c r="DN67" s="136">
        <f t="shared" si="612"/>
        <v>0</v>
      </c>
      <c r="DO67" s="45" t="str">
        <f t="shared" si="613"/>
        <v>N.A</v>
      </c>
      <c r="DP67" s="136">
        <f t="shared" si="614"/>
        <v>0</v>
      </c>
      <c r="DQ67" s="45" t="str">
        <f t="shared" si="615"/>
        <v>N.A</v>
      </c>
      <c r="DR67" s="114">
        <f>+IFERROR(VLOOKUP($B67,PPTO!$V:$Y,4,FALSE),0)</f>
        <v>0</v>
      </c>
      <c r="DS67" s="45">
        <f t="shared" si="616"/>
        <v>0</v>
      </c>
      <c r="DU67" s="118">
        <f>+IFERROR(VLOOKUP($B67,'INF SUCURSALES'!$CC:$CF,3,FALSE),0)</f>
        <v>0</v>
      </c>
      <c r="DV67" s="118">
        <f>+IFERROR(VLOOKUP($B67,'INF SUCURSALES'!$CH:$CK,3,FALSE),0)</f>
        <v>0</v>
      </c>
      <c r="DW67" s="118">
        <f>+IFERROR(VLOOKUP($B67,'INF SUCURSALES'!$CM:$CP,3,FALSE),0)</f>
        <v>0</v>
      </c>
      <c r="DX67" s="121">
        <f t="shared" si="617"/>
        <v>0</v>
      </c>
      <c r="DY67" s="45" t="str">
        <f t="shared" si="618"/>
        <v>N.A</v>
      </c>
      <c r="DZ67" s="121">
        <f t="shared" si="619"/>
        <v>0</v>
      </c>
      <c r="EA67" s="45" t="str">
        <f t="shared" si="620"/>
        <v>N.A</v>
      </c>
      <c r="EB67" s="118">
        <f>+IFERROR(VLOOKUP($B67,PPTO!$AA:$AD,3,FALSE),0)</f>
        <v>0</v>
      </c>
      <c r="EC67" s="45">
        <f t="shared" si="621"/>
        <v>0</v>
      </c>
      <c r="ED67" s="47"/>
      <c r="EE67" s="48">
        <f>+IFERROR(VLOOKUP($B67,'INF SUCURSALES'!$CC:$CF,4,FALSE),0)</f>
        <v>0</v>
      </c>
      <c r="EF67" s="48">
        <f>+IFERROR(VLOOKUP($B67,'INF SUCURSALES'!$CH:$CK,4,FALSE),0)</f>
        <v>0</v>
      </c>
      <c r="EG67" s="48">
        <f>+IFERROR(VLOOKUP($B67,'INF SUCURSALES'!$CM:$CP,4,FALSE),0)</f>
        <v>0</v>
      </c>
      <c r="EH67" s="136">
        <f t="shared" si="622"/>
        <v>0</v>
      </c>
      <c r="EI67" s="45" t="str">
        <f t="shared" si="623"/>
        <v>N.A</v>
      </c>
      <c r="EJ67" s="136">
        <f t="shared" si="624"/>
        <v>0</v>
      </c>
      <c r="EK67" s="45" t="str">
        <f t="shared" si="625"/>
        <v>N.A</v>
      </c>
      <c r="EL67" s="114">
        <f>+IFERROR(VLOOKUP($B67,PPTO!$AA:$AD,4,FALSE),0)</f>
        <v>0</v>
      </c>
      <c r="EM67" s="45">
        <f t="shared" si="626"/>
        <v>0</v>
      </c>
    </row>
    <row r="68" spans="2:143" x14ac:dyDescent="0.3">
      <c r="B68" s="35">
        <v>1185</v>
      </c>
      <c r="C68" s="36" t="s">
        <v>187</v>
      </c>
      <c r="E68" s="118">
        <f t="shared" si="564"/>
        <v>5043332</v>
      </c>
      <c r="F68" s="118">
        <f t="shared" si="565"/>
        <v>7100143</v>
      </c>
      <c r="G68" s="118">
        <f t="shared" si="566"/>
        <v>100378</v>
      </c>
      <c r="H68" s="121">
        <f t="shared" si="567"/>
        <v>-4942954</v>
      </c>
      <c r="I68" s="45">
        <f t="shared" si="568"/>
        <v>-0.98009688832700281</v>
      </c>
      <c r="J68" s="121">
        <f t="shared" si="569"/>
        <v>-6999765</v>
      </c>
      <c r="K68" s="45">
        <f t="shared" si="570"/>
        <v>-0.98586253826155335</v>
      </c>
      <c r="L68" s="118">
        <f t="shared" si="571"/>
        <v>2843324.9127472271</v>
      </c>
      <c r="M68" s="45">
        <f t="shared" si="572"/>
        <v>3.5303035382971602E-2</v>
      </c>
      <c r="N68" s="47"/>
      <c r="O68" s="48">
        <f t="shared" si="573"/>
        <v>36</v>
      </c>
      <c r="P68" s="48">
        <f t="shared" si="574"/>
        <v>79</v>
      </c>
      <c r="Q68" s="48">
        <f t="shared" si="575"/>
        <v>1</v>
      </c>
      <c r="R68" s="136">
        <f t="shared" si="576"/>
        <v>-35</v>
      </c>
      <c r="S68" s="45">
        <f t="shared" si="577"/>
        <v>-0.97222222222222221</v>
      </c>
      <c r="T68" s="136">
        <f t="shared" si="578"/>
        <v>-78</v>
      </c>
      <c r="U68" s="45">
        <f t="shared" si="579"/>
        <v>-0.98734177215189878</v>
      </c>
      <c r="V68" s="114">
        <f t="shared" si="580"/>
        <v>24.936046511627907</v>
      </c>
      <c r="W68" s="45">
        <f t="shared" si="581"/>
        <v>4.0102588015854514E-2</v>
      </c>
      <c r="Y68" s="118">
        <f>+IFERROR(VLOOKUP(B68,'INF SUCURSALES'!$B:$E,3,FALSE),0)</f>
        <v>4409714</v>
      </c>
      <c r="Z68" s="118">
        <f>+IFERROR(VLOOKUP(B68,'INF SUCURSALES'!$G:$J,3,FALSE),0)</f>
        <v>7100143</v>
      </c>
      <c r="AA68" s="118">
        <f>+IFERROR(VLOOKUP(B68,'INF SUCURSALES'!$L:$O,3,FALSE),0)</f>
        <v>100378</v>
      </c>
      <c r="AB68" s="121">
        <f t="shared" si="582"/>
        <v>-4309336</v>
      </c>
      <c r="AC68" s="45">
        <f t="shared" si="583"/>
        <v>-0.97723707251762815</v>
      </c>
      <c r="AD68" s="121">
        <f t="shared" si="584"/>
        <v>-6999765</v>
      </c>
      <c r="AE68" s="45">
        <f t="shared" si="585"/>
        <v>-0.98586253826155335</v>
      </c>
      <c r="AF68" s="118">
        <f>+IFERROR(VLOOKUP($B68,PPTO!$B:$E,3,FALSE),0)</f>
        <v>2823947.0057704831</v>
      </c>
      <c r="AG68" s="45">
        <f t="shared" si="586"/>
        <v>3.5545284594536139E-2</v>
      </c>
      <c r="AI68" s="48">
        <f>+IFERROR(VLOOKUP(B68,'INF SUCURSALES'!$B:$E,4,FALSE),0)</f>
        <v>33</v>
      </c>
      <c r="AJ68" s="48">
        <f>+IFERROR(VLOOKUP(B68,'INF SUCURSALES'!$G:$J,4,FALSE),0)</f>
        <v>79</v>
      </c>
      <c r="AK68" s="48">
        <f>+IFERROR(VLOOKUP(B68,'INF SUCURSALES'!$L:$O,4,FALSE),0)</f>
        <v>1</v>
      </c>
      <c r="AL68" s="136">
        <f t="shared" si="587"/>
        <v>-32</v>
      </c>
      <c r="AM68" s="45">
        <f t="shared" si="588"/>
        <v>-0.96969696969696972</v>
      </c>
      <c r="AN68" s="136">
        <f t="shared" si="589"/>
        <v>-78</v>
      </c>
      <c r="AO68" s="45">
        <f t="shared" si="590"/>
        <v>-0.98734177215189878</v>
      </c>
      <c r="AP68" s="114">
        <f>+IFERROR(VLOOKUP($B68,PPTO!$B:$E,4,FALSE),0)</f>
        <v>22</v>
      </c>
      <c r="AQ68" s="45">
        <f t="shared" si="591"/>
        <v>4.5454545454545456E-2</v>
      </c>
      <c r="AS68" s="118">
        <f>+IFERROR(VLOOKUP(B68,'INF SUCURSALES'!$R:$U,3,FALSE),0)</f>
        <v>633618</v>
      </c>
      <c r="AT68" s="118">
        <f>+IFERROR(VLOOKUP(B68,'INF SUCURSALES'!$W:$Z,3,FALSE),0)</f>
        <v>0</v>
      </c>
      <c r="AU68" s="118">
        <f>+IFERROR(VLOOKUP(B68,'INF SUCURSALES'!$AB:$AE,3,FALSE),0)</f>
        <v>0</v>
      </c>
      <c r="AV68" s="121">
        <f t="shared" si="592"/>
        <v>-633618</v>
      </c>
      <c r="AW68" s="45">
        <f t="shared" si="593"/>
        <v>-1</v>
      </c>
      <c r="AX68" s="121">
        <f t="shared" si="594"/>
        <v>0</v>
      </c>
      <c r="AY68" s="45" t="str">
        <f t="shared" si="595"/>
        <v>N.A</v>
      </c>
      <c r="AZ68" s="118">
        <f>+IFERROR(VLOOKUP($B68,PPTO!$G:$J,3,FALSE),0)</f>
        <v>0</v>
      </c>
      <c r="BA68" s="45">
        <f t="shared" si="596"/>
        <v>0</v>
      </c>
      <c r="BC68" s="48">
        <f>+IFERROR(VLOOKUP(B68,'INF SUCURSALES'!$R:$U,4,FALSE),0)</f>
        <v>3</v>
      </c>
      <c r="BD68" s="48">
        <f>+IFERROR(VLOOKUP(B68,'INF SUCURSALES'!$W:$Z,4,FALSE),0)</f>
        <v>0</v>
      </c>
      <c r="BE68" s="48">
        <f>+IFERROR(VLOOKUP(B68,'INF SUCURSALES'!$AB:$AE,4,FALSE),0)</f>
        <v>0</v>
      </c>
      <c r="BF68" s="136">
        <f t="shared" si="597"/>
        <v>-3</v>
      </c>
      <c r="BG68" s="45">
        <f t="shared" si="598"/>
        <v>-1</v>
      </c>
      <c r="BH68" s="136">
        <f t="shared" si="599"/>
        <v>0</v>
      </c>
      <c r="BI68" s="45" t="str">
        <f t="shared" si="600"/>
        <v>N.A</v>
      </c>
      <c r="BJ68" s="114">
        <f>+IFERROR(VLOOKUP($B68,PPTO!$G:$J,4,FALSE),0)</f>
        <v>0</v>
      </c>
      <c r="BK68" s="45">
        <f t="shared" si="601"/>
        <v>0</v>
      </c>
      <c r="BM68" s="118">
        <f>+IFERROR(VLOOKUP($B68,'INF SUCURSALES'!$AH:$AK,3,FALSE),0)</f>
        <v>0</v>
      </c>
      <c r="BN68" s="118">
        <f>+IFERROR(VLOOKUP($B68,'INF SUCURSALES'!$AM:$AP,3,FALSE),0)</f>
        <v>0</v>
      </c>
      <c r="BO68" s="118">
        <f>+IFERROR(VLOOKUP($B68,'INF SUCURSALES'!$AR:$AU,3,FALSE),0)</f>
        <v>0</v>
      </c>
      <c r="BP68" s="121">
        <f t="shared" si="602"/>
        <v>0</v>
      </c>
      <c r="BQ68" s="45" t="str">
        <f t="shared" si="603"/>
        <v>N.A</v>
      </c>
      <c r="BR68" s="121">
        <f t="shared" si="604"/>
        <v>0</v>
      </c>
      <c r="BS68" s="45" t="str">
        <f t="shared" si="605"/>
        <v>N.A</v>
      </c>
      <c r="BT68" s="118">
        <f>+IFERROR(VLOOKUP($B68,PPTO!$L:$O,3,FALSE),0)</f>
        <v>0</v>
      </c>
      <c r="BU68" s="45">
        <f t="shared" si="606"/>
        <v>0</v>
      </c>
      <c r="BW68" s="48">
        <f>+IFERROR(VLOOKUP($B68,'INF SUCURSALES'!$AH:$AK,4,FALSE),0)</f>
        <v>0</v>
      </c>
      <c r="BX68" s="48">
        <f>+IFERROR(VLOOKUP($B68,'INF SUCURSALES'!$AM:$AP,4,FALSE),0)</f>
        <v>0</v>
      </c>
      <c r="BY68" s="48">
        <f>+IFERROR(VLOOKUP($B68,'INF SUCURSALES'!$AR:$AU,4,FALSE),0)</f>
        <v>0</v>
      </c>
      <c r="BZ68" s="136">
        <f t="shared" si="197"/>
        <v>0</v>
      </c>
      <c r="CA68" s="45" t="str">
        <f t="shared" si="198"/>
        <v>N.A</v>
      </c>
      <c r="CB68" s="136">
        <f t="shared" si="199"/>
        <v>0</v>
      </c>
      <c r="CC68" s="45" t="str">
        <f t="shared" si="200"/>
        <v>N.A</v>
      </c>
      <c r="CD68" s="114">
        <f>+IFERROR(VLOOKUP($B68,PPTO!$L:$O,4,FALSE),0)</f>
        <v>0</v>
      </c>
      <c r="CE68" s="45">
        <f t="shared" si="201"/>
        <v>0</v>
      </c>
      <c r="CG68" s="118">
        <f>+IFERROR(VLOOKUP($B68,'INF SUCURSALES'!$AW:$AZ,3,FALSE),0)</f>
        <v>0</v>
      </c>
      <c r="CH68" s="118">
        <f>+IFERROR(VLOOKUP($B68,'INF SUCURSALES'!$BB:$BE,3,FALSE),0)</f>
        <v>0</v>
      </c>
      <c r="CI68" s="118">
        <f>+IFERROR(VLOOKUP($B68,'INF SUCURSALES'!$BG:$BJ,3,FALSE),0)</f>
        <v>0</v>
      </c>
      <c r="CJ68" s="121">
        <f t="shared" si="202"/>
        <v>0</v>
      </c>
      <c r="CK68" s="45" t="str">
        <f t="shared" si="203"/>
        <v>N.A</v>
      </c>
      <c r="CL68" s="121">
        <f t="shared" si="204"/>
        <v>0</v>
      </c>
      <c r="CM68" s="45" t="str">
        <f t="shared" si="205"/>
        <v>N.A</v>
      </c>
      <c r="CN68" s="118">
        <f>+IFERROR(VLOOKUP($B68,PPTO!$Q:$T,3,FALSE),0)</f>
        <v>19377.906976744187</v>
      </c>
      <c r="CO68" s="45">
        <f t="shared" si="206"/>
        <v>0</v>
      </c>
      <c r="CQ68" s="48">
        <f>+IFERROR(VLOOKUP($B68,'INF SUCURSALES'!$AW:$AZ,4,FALSE),0)</f>
        <v>0</v>
      </c>
      <c r="CR68" s="48">
        <f>+IFERROR(VLOOKUP($B68,'INF SUCURSALES'!$BB:$BE,4,FALSE),0)</f>
        <v>0</v>
      </c>
      <c r="CS68" s="48">
        <f>+IFERROR(VLOOKUP($B68,'INF SUCURSALES'!$BG:$BJ,4,FALSE),0)</f>
        <v>0</v>
      </c>
      <c r="CT68" s="136">
        <f t="shared" si="207"/>
        <v>0</v>
      </c>
      <c r="CU68" s="45" t="str">
        <f t="shared" si="208"/>
        <v>N.A</v>
      </c>
      <c r="CV68" s="136">
        <f t="shared" si="209"/>
        <v>0</v>
      </c>
      <c r="CW68" s="45" t="str">
        <f t="shared" si="210"/>
        <v>N.A</v>
      </c>
      <c r="CX68" s="114">
        <f>+IFERROR(VLOOKUP($B68,PPTO!$Q:$T,4,FALSE),0)</f>
        <v>2.9360465116279069</v>
      </c>
      <c r="CY68" s="45">
        <f t="shared" si="211"/>
        <v>0</v>
      </c>
      <c r="DA68" s="118">
        <f>+IFERROR(VLOOKUP($B68,'INF SUCURSALES'!$BM:$BP,3,FALSE),0)</f>
        <v>0</v>
      </c>
      <c r="DB68" s="118">
        <f>+IFERROR(VLOOKUP($B68,'INF SUCURSALES'!$BR:$BU,3,FALSE),0)</f>
        <v>0</v>
      </c>
      <c r="DC68" s="118">
        <f>+IFERROR(VLOOKUP($B68,'INF SUCURSALES'!$BW:$BZ,3,FALSE),0)</f>
        <v>0</v>
      </c>
      <c r="DD68" s="121">
        <f t="shared" si="607"/>
        <v>0</v>
      </c>
      <c r="DE68" s="45" t="str">
        <f t="shared" si="608"/>
        <v>N.A</v>
      </c>
      <c r="DF68" s="121">
        <f t="shared" si="609"/>
        <v>0</v>
      </c>
      <c r="DG68" s="45" t="str">
        <f t="shared" si="610"/>
        <v>N.A</v>
      </c>
      <c r="DH68" s="118">
        <f>+IFERROR(VLOOKUP($B68,PPTO!$V:$Y,3,FALSE),0)</f>
        <v>0</v>
      </c>
      <c r="DI68" s="45">
        <f t="shared" si="611"/>
        <v>0</v>
      </c>
      <c r="DJ68" s="47"/>
      <c r="DK68" s="48">
        <f>+IFERROR(VLOOKUP($B68,'INF SUCURSALES'!$BM:$BP,4,FALSE),0)</f>
        <v>0</v>
      </c>
      <c r="DL68" s="48">
        <f>+IFERROR(VLOOKUP($B68,'INF SUCURSALES'!$BR:$BU,4,FALSE),0)</f>
        <v>0</v>
      </c>
      <c r="DM68" s="48">
        <f>+IFERROR(VLOOKUP($B68,'INF SUCURSALES'!$BW:$BZ,4,FALSE),0)</f>
        <v>0</v>
      </c>
      <c r="DN68" s="136">
        <f t="shared" si="612"/>
        <v>0</v>
      </c>
      <c r="DO68" s="45" t="str">
        <f t="shared" si="613"/>
        <v>N.A</v>
      </c>
      <c r="DP68" s="136">
        <f t="shared" si="614"/>
        <v>0</v>
      </c>
      <c r="DQ68" s="45" t="str">
        <f t="shared" si="615"/>
        <v>N.A</v>
      </c>
      <c r="DR68" s="114">
        <f>+IFERROR(VLOOKUP($B68,PPTO!$V:$Y,4,FALSE),0)</f>
        <v>0</v>
      </c>
      <c r="DS68" s="45">
        <f t="shared" si="616"/>
        <v>0</v>
      </c>
      <c r="DU68" s="118">
        <f>+IFERROR(VLOOKUP($B68,'INF SUCURSALES'!$CC:$CF,3,FALSE),0)</f>
        <v>0</v>
      </c>
      <c r="DV68" s="118">
        <f>+IFERROR(VLOOKUP($B68,'INF SUCURSALES'!$CH:$CK,3,FALSE),0)</f>
        <v>0</v>
      </c>
      <c r="DW68" s="118">
        <f>+IFERROR(VLOOKUP($B68,'INF SUCURSALES'!$CM:$CP,3,FALSE),0)</f>
        <v>0</v>
      </c>
      <c r="DX68" s="121">
        <f t="shared" si="617"/>
        <v>0</v>
      </c>
      <c r="DY68" s="45" t="str">
        <f t="shared" si="618"/>
        <v>N.A</v>
      </c>
      <c r="DZ68" s="121">
        <f t="shared" si="619"/>
        <v>0</v>
      </c>
      <c r="EA68" s="45" t="str">
        <f t="shared" si="620"/>
        <v>N.A</v>
      </c>
      <c r="EB68" s="118">
        <f>+IFERROR(VLOOKUP($B68,PPTO!$AA:$AD,3,FALSE),0)</f>
        <v>0</v>
      </c>
      <c r="EC68" s="45">
        <f t="shared" si="621"/>
        <v>0</v>
      </c>
      <c r="ED68" s="47"/>
      <c r="EE68" s="48">
        <f>+IFERROR(VLOOKUP($B68,'INF SUCURSALES'!$CC:$CF,4,FALSE),0)</f>
        <v>0</v>
      </c>
      <c r="EF68" s="48">
        <f>+IFERROR(VLOOKUP($B68,'INF SUCURSALES'!$CH:$CK,4,FALSE),0)</f>
        <v>0</v>
      </c>
      <c r="EG68" s="48">
        <f>+IFERROR(VLOOKUP($B68,'INF SUCURSALES'!$CM:$CP,4,FALSE),0)</f>
        <v>0</v>
      </c>
      <c r="EH68" s="136">
        <f t="shared" si="622"/>
        <v>0</v>
      </c>
      <c r="EI68" s="45" t="str">
        <f t="shared" si="623"/>
        <v>N.A</v>
      </c>
      <c r="EJ68" s="136">
        <f t="shared" si="624"/>
        <v>0</v>
      </c>
      <c r="EK68" s="45" t="str">
        <f t="shared" si="625"/>
        <v>N.A</v>
      </c>
      <c r="EL68" s="114">
        <f>+IFERROR(VLOOKUP($B68,PPTO!$AA:$AD,4,FALSE),0)</f>
        <v>0</v>
      </c>
      <c r="EM68" s="45">
        <f t="shared" si="626"/>
        <v>0</v>
      </c>
    </row>
    <row r="69" spans="2:143" x14ac:dyDescent="0.3">
      <c r="C69" s="43"/>
      <c r="E69" s="87"/>
      <c r="F69" s="87"/>
      <c r="G69" s="87"/>
      <c r="H69" s="87"/>
      <c r="I69" s="46"/>
      <c r="J69" s="87"/>
      <c r="K69" s="46"/>
      <c r="L69" s="87"/>
      <c r="M69" s="46"/>
      <c r="N69" s="47"/>
      <c r="O69" s="47"/>
      <c r="P69" s="47"/>
      <c r="Q69" s="47"/>
      <c r="R69" s="47"/>
      <c r="S69" s="46"/>
      <c r="T69" s="47"/>
      <c r="U69" s="46"/>
      <c r="V69" s="116"/>
      <c r="W69" s="46"/>
      <c r="AP69" s="116"/>
      <c r="BJ69" s="116"/>
      <c r="CD69" s="116"/>
      <c r="CX69" s="116"/>
      <c r="DA69" s="87"/>
      <c r="DB69" s="87"/>
      <c r="DC69" s="87"/>
      <c r="DD69" s="87"/>
      <c r="DE69" s="46"/>
      <c r="DF69" s="87"/>
      <c r="DG69" s="46"/>
      <c r="DH69" s="87"/>
      <c r="DI69" s="46"/>
      <c r="DJ69" s="47"/>
      <c r="DK69" s="47"/>
      <c r="DL69" s="47"/>
      <c r="DM69" s="47"/>
      <c r="DN69" s="47"/>
      <c r="DO69" s="46"/>
      <c r="DP69" s="47"/>
      <c r="DQ69" s="46"/>
      <c r="DR69" s="116"/>
      <c r="DS69" s="46"/>
      <c r="DU69" s="87"/>
      <c r="DV69" s="87"/>
      <c r="DW69" s="87"/>
      <c r="DX69" s="87"/>
      <c r="DY69" s="46"/>
      <c r="DZ69" s="87"/>
      <c r="EA69" s="46"/>
      <c r="EB69" s="87"/>
      <c r="EC69" s="46"/>
      <c r="ED69" s="47"/>
      <c r="EE69" s="47"/>
      <c r="EF69" s="47"/>
      <c r="EG69" s="47"/>
      <c r="EH69" s="47"/>
      <c r="EI69" s="46"/>
      <c r="EJ69" s="47"/>
      <c r="EK69" s="46"/>
      <c r="EL69" s="116"/>
      <c r="EM69" s="46"/>
    </row>
    <row r="70" spans="2:143" x14ac:dyDescent="0.2">
      <c r="B70" s="158" t="s">
        <v>158</v>
      </c>
      <c r="C70" s="158"/>
      <c r="E70" s="133">
        <f>SUM(E62:E68)</f>
        <v>18819391</v>
      </c>
      <c r="F70" s="133">
        <f t="shared" ref="F70:G70" si="627">SUM(F62:F68)</f>
        <v>27439955</v>
      </c>
      <c r="G70" s="133">
        <f t="shared" si="627"/>
        <v>2515407</v>
      </c>
      <c r="H70" s="134">
        <f>+G70-E70</f>
        <v>-16303984</v>
      </c>
      <c r="I70" s="135">
        <f>IFERROR((G70-E70)/E70,"N.A")</f>
        <v>-0.86633961747221255</v>
      </c>
      <c r="J70" s="134">
        <f>+G70-F70</f>
        <v>-24924548</v>
      </c>
      <c r="K70" s="135">
        <f>IFERROR((G70-F70)/F70,"N.A")</f>
        <v>-0.90833049835540913</v>
      </c>
      <c r="L70" s="133">
        <f t="shared" ref="L70" si="628">SUM(L62:L68)</f>
        <v>18924665.447015747</v>
      </c>
      <c r="M70" s="135">
        <f>+IFERROR(G70/L70,0)</f>
        <v>0.13291685430543013</v>
      </c>
      <c r="N70" s="47"/>
      <c r="O70" s="147">
        <f>SUM(O62:O68)</f>
        <v>156</v>
      </c>
      <c r="P70" s="147">
        <f t="shared" ref="P70:Q70" si="629">SUM(P62:P68)</f>
        <v>356</v>
      </c>
      <c r="Q70" s="147">
        <f t="shared" si="629"/>
        <v>28</v>
      </c>
      <c r="R70" s="148">
        <f t="shared" ref="R70" si="630">+Q70-O70</f>
        <v>-128</v>
      </c>
      <c r="S70" s="135">
        <f t="shared" ref="S70" si="631">IFERROR((Q70-O70)/O70,"N.A")</f>
        <v>-0.82051282051282048</v>
      </c>
      <c r="T70" s="148">
        <f t="shared" ref="T70" si="632">+Q70-P70</f>
        <v>-328</v>
      </c>
      <c r="U70" s="135">
        <f t="shared" ref="U70" si="633">IFERROR((Q70-P70)/P70,"N.A")</f>
        <v>-0.9213483146067416</v>
      </c>
      <c r="V70" s="149">
        <f t="shared" ref="V70" si="634">SUM(V62:V68)</f>
        <v>194.91279069767444</v>
      </c>
      <c r="W70" s="135">
        <f t="shared" ref="W70" si="635">+IFERROR(Q70/V70,0)</f>
        <v>0.14365398956002981</v>
      </c>
      <c r="Y70" s="133">
        <f>SUM(Y62:Y68)</f>
        <v>15651301</v>
      </c>
      <c r="Z70" s="133">
        <f t="shared" ref="Z70:AA70" si="636">SUM(Z62:Z68)</f>
        <v>27354155</v>
      </c>
      <c r="AA70" s="133">
        <f t="shared" si="636"/>
        <v>2297601</v>
      </c>
      <c r="AB70" s="134">
        <f>+AA70-Y70</f>
        <v>-13353700</v>
      </c>
      <c r="AC70" s="135">
        <f>IFERROR((AA70-Y70)/Y70,"N.A")</f>
        <v>-0.85320063808114099</v>
      </c>
      <c r="AD70" s="134">
        <f>+AA70-Z70</f>
        <v>-25056554</v>
      </c>
      <c r="AE70" s="135">
        <f>IFERROR((AA70-Z70)/Z70,"N.A")</f>
        <v>-0.9160054112437398</v>
      </c>
      <c r="AF70" s="133">
        <f t="shared" ref="AF70" si="637">SUM(AF62:AF68)</f>
        <v>18595241.028411094</v>
      </c>
      <c r="AG70" s="135">
        <f>+IFERROR(AA70/AF70,0)</f>
        <v>0.12355854901205994</v>
      </c>
      <c r="AI70" s="147">
        <f>SUM(AI62:AI68)</f>
        <v>141</v>
      </c>
      <c r="AJ70" s="147">
        <f t="shared" ref="AJ70:AK70" si="638">SUM(AJ62:AJ68)</f>
        <v>343</v>
      </c>
      <c r="AK70" s="147">
        <f t="shared" si="638"/>
        <v>26</v>
      </c>
      <c r="AL70" s="148">
        <f t="shared" ref="AL70" si="639">+AK70-AI70</f>
        <v>-115</v>
      </c>
      <c r="AM70" s="135">
        <f t="shared" ref="AM70" si="640">IFERROR((AK70-AI70)/AI70,"N.A")</f>
        <v>-0.81560283687943258</v>
      </c>
      <c r="AN70" s="148">
        <f t="shared" ref="AN70" si="641">+AK70-AJ70</f>
        <v>-317</v>
      </c>
      <c r="AO70" s="135">
        <f t="shared" ref="AO70" si="642">IFERROR((AK70-AJ70)/AJ70,"N.A")</f>
        <v>-0.92419825072886297</v>
      </c>
      <c r="AP70" s="149">
        <f t="shared" ref="AP70" si="643">SUM(AP62:AP68)</f>
        <v>145</v>
      </c>
      <c r="AQ70" s="135">
        <f t="shared" ref="AQ70" si="644">+IFERROR(AK70/AP70,0)</f>
        <v>0.1793103448275862</v>
      </c>
      <c r="AS70" s="133">
        <f>SUM(AS62:AS68)</f>
        <v>3168090</v>
      </c>
      <c r="AT70" s="133">
        <f t="shared" ref="AT70:AU70" si="645">SUM(AT62:AT68)</f>
        <v>0</v>
      </c>
      <c r="AU70" s="133">
        <f t="shared" si="645"/>
        <v>211206</v>
      </c>
      <c r="AV70" s="134">
        <f t="shared" ref="AV70" si="646">+AU70-AS70</f>
        <v>-2956884</v>
      </c>
      <c r="AW70" s="135">
        <f t="shared" ref="AW70" si="647">IFERROR((AU70-AS70)/AS70,"N.A")</f>
        <v>-0.93333333333333335</v>
      </c>
      <c r="AX70" s="134">
        <f t="shared" ref="AX70" si="648">+AU70-AT70</f>
        <v>211206</v>
      </c>
      <c r="AY70" s="135" t="str">
        <f t="shared" ref="AY70" si="649">IFERROR((AU70-AT70)/AT70,"N.A")</f>
        <v>N.A</v>
      </c>
      <c r="AZ70" s="133">
        <f t="shared" ref="AZ70" si="650">SUM(AZ62:AZ68)</f>
        <v>0</v>
      </c>
      <c r="BA70" s="135">
        <f t="shared" ref="BA70" si="651">+IFERROR(AU70/AZ70,0)</f>
        <v>0</v>
      </c>
      <c r="BC70" s="147">
        <f>SUM(BC62:BC68)</f>
        <v>15</v>
      </c>
      <c r="BD70" s="147">
        <f t="shared" ref="BD70:BE70" si="652">SUM(BD62:BD68)</f>
        <v>0</v>
      </c>
      <c r="BE70" s="147">
        <f t="shared" si="652"/>
        <v>1</v>
      </c>
      <c r="BF70" s="148">
        <f t="shared" si="597"/>
        <v>-14</v>
      </c>
      <c r="BG70" s="135">
        <f t="shared" si="598"/>
        <v>-0.93333333333333335</v>
      </c>
      <c r="BH70" s="148">
        <f t="shared" si="599"/>
        <v>1</v>
      </c>
      <c r="BI70" s="135" t="str">
        <f t="shared" si="600"/>
        <v>N.A</v>
      </c>
      <c r="BJ70" s="149">
        <f t="shared" ref="BJ70" si="653">SUM(BJ62:BJ68)</f>
        <v>0</v>
      </c>
      <c r="BK70" s="135">
        <f t="shared" si="601"/>
        <v>0</v>
      </c>
      <c r="BM70" s="133">
        <f>SUM(BM62:BM68)</f>
        <v>0</v>
      </c>
      <c r="BN70" s="133">
        <f t="shared" ref="BN70:BO70" si="654">SUM(BN62:BN68)</f>
        <v>0</v>
      </c>
      <c r="BO70" s="133">
        <f t="shared" si="654"/>
        <v>0</v>
      </c>
      <c r="BP70" s="134">
        <f t="shared" ref="BP70" si="655">+BO70-BM70</f>
        <v>0</v>
      </c>
      <c r="BQ70" s="135" t="str">
        <f t="shared" ref="BQ70" si="656">IFERROR((BO70-BM70)/BM70,"N.A")</f>
        <v>N.A</v>
      </c>
      <c r="BR70" s="134">
        <f t="shared" ref="BR70" si="657">+BO70-BN70</f>
        <v>0</v>
      </c>
      <c r="BS70" s="135" t="str">
        <f t="shared" ref="BS70" si="658">IFERROR((BO70-BN70)/BN70,"N.A")</f>
        <v>N.A</v>
      </c>
      <c r="BT70" s="133">
        <f t="shared" ref="BT70" si="659">SUM(BT62:BT68)</f>
        <v>0</v>
      </c>
      <c r="BU70" s="135">
        <f t="shared" ref="BU70" si="660">+IFERROR(BO70/BT70,0)</f>
        <v>0</v>
      </c>
      <c r="BW70" s="147">
        <f>SUM(BW62:BW68)</f>
        <v>0</v>
      </c>
      <c r="BX70" s="147">
        <f t="shared" ref="BX70:BY70" si="661">SUM(BX62:BX68)</f>
        <v>0</v>
      </c>
      <c r="BY70" s="147">
        <f t="shared" si="661"/>
        <v>0</v>
      </c>
      <c r="BZ70" s="148">
        <f t="shared" si="197"/>
        <v>0</v>
      </c>
      <c r="CA70" s="135" t="str">
        <f t="shared" si="198"/>
        <v>N.A</v>
      </c>
      <c r="CB70" s="148">
        <f t="shared" si="199"/>
        <v>0</v>
      </c>
      <c r="CC70" s="135" t="str">
        <f t="shared" si="200"/>
        <v>N.A</v>
      </c>
      <c r="CD70" s="149">
        <f t="shared" ref="CD70" si="662">SUM(CD62:CD68)</f>
        <v>0</v>
      </c>
      <c r="CE70" s="135">
        <f t="shared" si="201"/>
        <v>0</v>
      </c>
      <c r="CG70" s="133">
        <f>SUM(CG62:CG68)</f>
        <v>0</v>
      </c>
      <c r="CH70" s="133">
        <f t="shared" ref="CH70:CI70" si="663">SUM(CH62:CH68)</f>
        <v>85800</v>
      </c>
      <c r="CI70" s="133">
        <f t="shared" si="663"/>
        <v>6600</v>
      </c>
      <c r="CJ70" s="134">
        <f t="shared" si="202"/>
        <v>6600</v>
      </c>
      <c r="CK70" s="135" t="str">
        <f t="shared" si="203"/>
        <v>N.A</v>
      </c>
      <c r="CL70" s="134">
        <f t="shared" si="204"/>
        <v>-79200</v>
      </c>
      <c r="CM70" s="135">
        <f t="shared" si="205"/>
        <v>-0.92307692307692313</v>
      </c>
      <c r="CN70" s="133">
        <f t="shared" ref="CN70" si="664">SUM(CN62:CN68)</f>
        <v>329424.41860465117</v>
      </c>
      <c r="CO70" s="135">
        <f t="shared" si="206"/>
        <v>2.0034944670937683E-2</v>
      </c>
      <c r="CQ70" s="147">
        <f>SUM(CQ62:CQ68)</f>
        <v>0</v>
      </c>
      <c r="CR70" s="147">
        <f t="shared" ref="CR70:CS70" si="665">SUM(CR62:CR68)</f>
        <v>13</v>
      </c>
      <c r="CS70" s="147">
        <f t="shared" si="665"/>
        <v>1</v>
      </c>
      <c r="CT70" s="148">
        <f t="shared" si="207"/>
        <v>1</v>
      </c>
      <c r="CU70" s="135" t="str">
        <f t="shared" si="208"/>
        <v>N.A</v>
      </c>
      <c r="CV70" s="148">
        <f t="shared" si="209"/>
        <v>-12</v>
      </c>
      <c r="CW70" s="135">
        <f t="shared" si="210"/>
        <v>-0.92307692307692313</v>
      </c>
      <c r="CX70" s="149">
        <f t="shared" ref="CX70" si="666">SUM(CX62:CX68)</f>
        <v>49.912790697674424</v>
      </c>
      <c r="CY70" s="135">
        <f t="shared" si="211"/>
        <v>2.0034944670937679E-2</v>
      </c>
      <c r="DA70" s="133">
        <f>SUM(DA62:DA68)</f>
        <v>0</v>
      </c>
      <c r="DB70" s="133">
        <f t="shared" ref="DB70:DC70" si="667">SUM(DB62:DB68)</f>
        <v>0</v>
      </c>
      <c r="DC70" s="133">
        <f t="shared" si="667"/>
        <v>0</v>
      </c>
      <c r="DD70" s="134">
        <f t="shared" ref="DD70" si="668">+DC70-DA70</f>
        <v>0</v>
      </c>
      <c r="DE70" s="135" t="str">
        <f t="shared" ref="DE70" si="669">IFERROR((DC70-DA70)/DA70,"N.A")</f>
        <v>N.A</v>
      </c>
      <c r="DF70" s="134">
        <f t="shared" ref="DF70" si="670">+DC70-DB70</f>
        <v>0</v>
      </c>
      <c r="DG70" s="135" t="str">
        <f t="shared" ref="DG70" si="671">IFERROR((DC70-DB70)/DB70,"N.A")</f>
        <v>N.A</v>
      </c>
      <c r="DH70" s="133">
        <f t="shared" ref="DH70" si="672">SUM(DH62:DH68)</f>
        <v>0</v>
      </c>
      <c r="DI70" s="135">
        <f t="shared" ref="DI70" si="673">+IFERROR(DC70/DH70,0)</f>
        <v>0</v>
      </c>
      <c r="DJ70" s="47"/>
      <c r="DK70" s="147">
        <f>SUM(DK62:DK68)</f>
        <v>0</v>
      </c>
      <c r="DL70" s="147">
        <f t="shared" ref="DL70:DM70" si="674">SUM(DL62:DL68)</f>
        <v>0</v>
      </c>
      <c r="DM70" s="147">
        <f t="shared" si="674"/>
        <v>0</v>
      </c>
      <c r="DN70" s="148">
        <f t="shared" ref="DN70" si="675">+DM70-DK70</f>
        <v>0</v>
      </c>
      <c r="DO70" s="135" t="str">
        <f t="shared" ref="DO70" si="676">IFERROR((DM70-DK70)/DK70,"N.A")</f>
        <v>N.A</v>
      </c>
      <c r="DP70" s="148">
        <f t="shared" ref="DP70" si="677">+DM70-DL70</f>
        <v>0</v>
      </c>
      <c r="DQ70" s="135" t="str">
        <f t="shared" ref="DQ70" si="678">IFERROR((DM70-DL70)/DL70,"N.A")</f>
        <v>N.A</v>
      </c>
      <c r="DR70" s="149">
        <f t="shared" ref="DR70" si="679">SUM(DR62:DR68)</f>
        <v>0</v>
      </c>
      <c r="DS70" s="135">
        <f t="shared" ref="DS70" si="680">+IFERROR(DM70/DR70,0)</f>
        <v>0</v>
      </c>
      <c r="DU70" s="133">
        <f>SUM(DU62:DU68)</f>
        <v>0</v>
      </c>
      <c r="DV70" s="133">
        <f t="shared" ref="DV70:DW70" si="681">SUM(DV62:DV68)</f>
        <v>0</v>
      </c>
      <c r="DW70" s="133">
        <f t="shared" si="681"/>
        <v>0</v>
      </c>
      <c r="DX70" s="134">
        <f t="shared" ref="DX70" si="682">+DW70-DU70</f>
        <v>0</v>
      </c>
      <c r="DY70" s="135" t="str">
        <f t="shared" ref="DY70" si="683">IFERROR((DW70-DU70)/DU70,"N.A")</f>
        <v>N.A</v>
      </c>
      <c r="DZ70" s="134">
        <f t="shared" ref="DZ70" si="684">+DW70-DV70</f>
        <v>0</v>
      </c>
      <c r="EA70" s="135" t="str">
        <f t="shared" ref="EA70" si="685">IFERROR((DW70-DV70)/DV70,"N.A")</f>
        <v>N.A</v>
      </c>
      <c r="EB70" s="133">
        <f t="shared" ref="EB70" si="686">SUM(EB62:EB68)</f>
        <v>0</v>
      </c>
      <c r="EC70" s="135">
        <f t="shared" ref="EC70" si="687">+IFERROR(DW70/EB70,0)</f>
        <v>0</v>
      </c>
      <c r="ED70" s="47"/>
      <c r="EE70" s="147">
        <f>SUM(EE62:EE68)</f>
        <v>0</v>
      </c>
      <c r="EF70" s="147">
        <f t="shared" ref="EF70:EG70" si="688">SUM(EF62:EF68)</f>
        <v>0</v>
      </c>
      <c r="EG70" s="147">
        <f t="shared" si="688"/>
        <v>0</v>
      </c>
      <c r="EH70" s="148">
        <f t="shared" ref="EH70" si="689">+EG70-EE70</f>
        <v>0</v>
      </c>
      <c r="EI70" s="135" t="str">
        <f t="shared" ref="EI70" si="690">IFERROR((EG70-EE70)/EE70,"N.A")</f>
        <v>N.A</v>
      </c>
      <c r="EJ70" s="148">
        <f t="shared" ref="EJ70" si="691">+EG70-EF70</f>
        <v>0</v>
      </c>
      <c r="EK70" s="135" t="str">
        <f t="shared" ref="EK70" si="692">IFERROR((EG70-EF70)/EF70,"N.A")</f>
        <v>N.A</v>
      </c>
      <c r="EL70" s="149">
        <f t="shared" ref="EL70" si="693">SUM(EL62:EL68)</f>
        <v>0</v>
      </c>
      <c r="EM70" s="135">
        <f t="shared" ref="EM70" si="694">+IFERROR(EG70/EL70,0)</f>
        <v>0</v>
      </c>
    </row>
  </sheetData>
  <mergeCells count="40">
    <mergeCell ref="B59:C59"/>
    <mergeCell ref="B70:C70"/>
    <mergeCell ref="B28:C28"/>
    <mergeCell ref="B46:C46"/>
    <mergeCell ref="B8:C8"/>
    <mergeCell ref="B9:C9"/>
    <mergeCell ref="B10:C10"/>
    <mergeCell ref="B11:C11"/>
    <mergeCell ref="B12:C12"/>
    <mergeCell ref="B13:C13"/>
    <mergeCell ref="CQ7:CY7"/>
    <mergeCell ref="BM6:BU6"/>
    <mergeCell ref="BW6:CE6"/>
    <mergeCell ref="BM7:BU7"/>
    <mergeCell ref="BW7:CE7"/>
    <mergeCell ref="CG6:CO6"/>
    <mergeCell ref="CQ6:CY6"/>
    <mergeCell ref="CG7:CO7"/>
    <mergeCell ref="O6:W6"/>
    <mergeCell ref="E7:M7"/>
    <mergeCell ref="O7:W7"/>
    <mergeCell ref="AI6:AQ6"/>
    <mergeCell ref="AI7:AQ7"/>
    <mergeCell ref="E6:M6"/>
    <mergeCell ref="EE6:EM6"/>
    <mergeCell ref="DU7:EC7"/>
    <mergeCell ref="EE7:EM7"/>
    <mergeCell ref="B2:EM3"/>
    <mergeCell ref="B4:EM4"/>
    <mergeCell ref="DA6:DI6"/>
    <mergeCell ref="DK6:DS6"/>
    <mergeCell ref="DA7:DI7"/>
    <mergeCell ref="DK7:DS7"/>
    <mergeCell ref="DU6:EC6"/>
    <mergeCell ref="AS6:BA6"/>
    <mergeCell ref="BC6:BK6"/>
    <mergeCell ref="AS7:BA7"/>
    <mergeCell ref="BC7:BK7"/>
    <mergeCell ref="Y6:AG6"/>
    <mergeCell ref="Y7:AG7"/>
  </mergeCells>
  <pageMargins left="0.7" right="0.7" top="0.75" bottom="0.75" header="0.3" footer="0.3"/>
  <pageSetup paperSize="9" orientation="portrait" r:id="rId1"/>
  <ignoredErrors>
    <ignoredError sqref="E13:O15 H17:N18 H16:N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F1C57-B1BC-4CF2-84BA-B3F77F6FC037}">
  <sheetPr>
    <tabColor theme="7" tint="0.39997558519241921"/>
  </sheetPr>
  <dimension ref="B2:BU70"/>
  <sheetViews>
    <sheetView showGridLines="0" zoomScale="70" zoomScaleNormal="70" workbookViewId="0">
      <pane xSplit="3" ySplit="8" topLeftCell="D9" activePane="bottomRight" state="frozen"/>
      <selection activeCell="I6" sqref="I6:J6"/>
      <selection pane="topRight" activeCell="I6" sqref="I6:J6"/>
      <selection pane="bottomLeft" activeCell="I6" sqref="I6:J6"/>
      <selection pane="bottomRight" sqref="A1:XFD1048576"/>
    </sheetView>
  </sheetViews>
  <sheetFormatPr baseColWidth="10" defaultRowHeight="17.25" x14ac:dyDescent="0.25"/>
  <cols>
    <col min="1" max="1" width="1.85546875" style="27" customWidth="1"/>
    <col min="2" max="2" width="6.42578125" style="27" bestFit="1" customWidth="1"/>
    <col min="3" max="3" width="31.5703125" style="27" bestFit="1" customWidth="1"/>
    <col min="4" max="4" width="2.7109375" style="27" customWidth="1"/>
    <col min="5" max="5" width="10" style="27" bestFit="1" customWidth="1"/>
    <col min="6" max="6" width="8.7109375" style="27" bestFit="1" customWidth="1"/>
    <col min="7" max="7" width="8.28515625" style="27" bestFit="1" customWidth="1"/>
    <col min="8" max="8" width="13.28515625" style="27" bestFit="1" customWidth="1"/>
    <col min="9" max="9" width="7.7109375" style="78" bestFit="1" customWidth="1"/>
    <col min="10" max="10" width="12.42578125" style="27" bestFit="1" customWidth="1"/>
    <col min="11" max="11" width="7.7109375" style="78" bestFit="1" customWidth="1"/>
    <col min="12" max="12" width="9" style="27" bestFit="1" customWidth="1"/>
    <col min="13" max="13" width="11.42578125" style="78" bestFit="1" customWidth="1"/>
    <col min="14" max="14" width="2.7109375" style="47" customWidth="1"/>
    <col min="15" max="15" width="10" style="47" bestFit="1" customWidth="1"/>
    <col min="16" max="16" width="8.7109375" style="47" bestFit="1" customWidth="1"/>
    <col min="17" max="17" width="8.28515625" style="47" bestFit="1" customWidth="1"/>
    <col min="18" max="18" width="15" style="47" bestFit="1" customWidth="1"/>
    <col min="19" max="19" width="7.7109375" style="46" bestFit="1" customWidth="1"/>
    <col min="20" max="20" width="15" style="47" bestFit="1" customWidth="1"/>
    <col min="21" max="21" width="7.7109375" style="46" bestFit="1" customWidth="1"/>
    <col min="22" max="22" width="7.140625" style="47" bestFit="1" customWidth="1"/>
    <col min="23" max="23" width="11.42578125" style="46" bestFit="1" customWidth="1"/>
    <col min="24" max="24" width="2.7109375" style="47" customWidth="1"/>
    <col min="25" max="25" width="10" style="47" bestFit="1" customWidth="1"/>
    <col min="26" max="26" width="8.7109375" style="47" bestFit="1" customWidth="1"/>
    <col min="27" max="27" width="8.28515625" style="47" bestFit="1" customWidth="1"/>
    <col min="28" max="28" width="15" style="47" bestFit="1" customWidth="1"/>
    <col min="29" max="29" width="8.140625" style="46" bestFit="1" customWidth="1"/>
    <col min="30" max="30" width="15" style="47" bestFit="1" customWidth="1"/>
    <col min="31" max="31" width="8.140625" style="46" bestFit="1" customWidth="1"/>
    <col min="32" max="32" width="6.85546875" style="47" bestFit="1" customWidth="1"/>
    <col min="33" max="33" width="11.42578125" style="46" bestFit="1" customWidth="1"/>
    <col min="34" max="34" width="2.7109375" style="47" customWidth="1"/>
    <col min="35" max="35" width="10" style="47" bestFit="1" customWidth="1"/>
    <col min="36" max="36" width="8.7109375" style="47" bestFit="1" customWidth="1"/>
    <col min="37" max="37" width="8.28515625" style="47" bestFit="1" customWidth="1"/>
    <col min="38" max="38" width="15" style="47" bestFit="1" customWidth="1"/>
    <col min="39" max="39" width="5.42578125" style="46" bestFit="1" customWidth="1"/>
    <col min="40" max="40" width="15" style="47" bestFit="1" customWidth="1"/>
    <col min="41" max="41" width="8.140625" style="46" bestFit="1" customWidth="1"/>
    <col min="42" max="42" width="7.140625" style="47" bestFit="1" customWidth="1"/>
    <col min="43" max="43" width="11.42578125" style="46" bestFit="1" customWidth="1"/>
    <col min="44" max="44" width="2.7109375" style="47" customWidth="1"/>
    <col min="45" max="45" width="10" style="47" bestFit="1" customWidth="1"/>
    <col min="46" max="46" width="8.7109375" style="47" bestFit="1" customWidth="1"/>
    <col min="47" max="47" width="8.28515625" style="47" bestFit="1" customWidth="1"/>
    <col min="48" max="48" width="15" style="47" bestFit="1" customWidth="1"/>
    <col min="49" max="49" width="5.42578125" style="46" bestFit="1" customWidth="1"/>
    <col min="50" max="50" width="15" style="47" bestFit="1" customWidth="1"/>
    <col min="51" max="51" width="8.140625" style="46" bestFit="1" customWidth="1"/>
    <col min="52" max="52" width="7.140625" style="47" bestFit="1" customWidth="1"/>
    <col min="53" max="53" width="11.42578125" style="46" bestFit="1" customWidth="1"/>
    <col min="54" max="54" width="2.7109375" style="27" customWidth="1"/>
    <col min="55" max="55" width="10" style="27" bestFit="1" customWidth="1"/>
    <col min="56" max="56" width="8.7109375" style="27" bestFit="1" customWidth="1"/>
    <col min="57" max="57" width="8.28515625" style="27" bestFit="1" customWidth="1"/>
    <col min="58" max="58" width="13.28515625" style="27" bestFit="1" customWidth="1"/>
    <col min="59" max="59" width="5.42578125" style="78" bestFit="1" customWidth="1"/>
    <col min="60" max="60" width="12.42578125" style="27" bestFit="1" customWidth="1"/>
    <col min="61" max="61" width="5.42578125" style="78" bestFit="1" customWidth="1"/>
    <col min="62" max="62" width="6.85546875" style="27" bestFit="1" customWidth="1"/>
    <col min="63" max="63" width="11.42578125" style="78"/>
    <col min="64" max="64" width="2.7109375" style="27" customWidth="1"/>
    <col min="65" max="65" width="10" style="27" bestFit="1" customWidth="1"/>
    <col min="66" max="66" width="8.7109375" style="27" bestFit="1" customWidth="1"/>
    <col min="67" max="67" width="8.28515625" style="27" bestFit="1" customWidth="1"/>
    <col min="68" max="68" width="13.28515625" style="27" bestFit="1" customWidth="1"/>
    <col min="69" max="69" width="5.42578125" style="78" bestFit="1" customWidth="1"/>
    <col min="70" max="70" width="12.42578125" style="27" bestFit="1" customWidth="1"/>
    <col min="71" max="71" width="5.42578125" style="78" bestFit="1" customWidth="1"/>
    <col min="72" max="72" width="6.85546875" style="27" bestFit="1" customWidth="1"/>
    <col min="73" max="73" width="11.42578125" style="78"/>
    <col min="74" max="16384" width="11.42578125" style="27"/>
  </cols>
  <sheetData>
    <row r="2" spans="2:73" ht="17.25" customHeight="1" x14ac:dyDescent="0.25">
      <c r="B2" s="155" t="s">
        <v>214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</row>
    <row r="3" spans="2:73" ht="17.25" customHeight="1" x14ac:dyDescent="0.2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</row>
    <row r="4" spans="2:73" ht="18.75" thickBot="1" x14ac:dyDescent="0.3">
      <c r="B4" s="156">
        <v>43621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</row>
    <row r="5" spans="2:73" ht="18" thickTop="1" x14ac:dyDescent="0.25">
      <c r="B5" s="161" t="s">
        <v>345</v>
      </c>
      <c r="C5" s="161"/>
      <c r="D5" s="28"/>
      <c r="E5" s="28"/>
      <c r="F5" s="28"/>
      <c r="G5" s="28"/>
      <c r="H5" s="28"/>
      <c r="I5" s="72"/>
      <c r="J5" s="28"/>
      <c r="K5" s="72"/>
      <c r="L5" s="28"/>
      <c r="M5" s="72"/>
    </row>
    <row r="6" spans="2:73" x14ac:dyDescent="0.25">
      <c r="B6" s="28"/>
      <c r="C6" s="28"/>
      <c r="D6" s="47"/>
      <c r="E6" s="154" t="s">
        <v>229</v>
      </c>
      <c r="F6" s="154"/>
      <c r="G6" s="154"/>
      <c r="H6" s="154"/>
      <c r="I6" s="154"/>
      <c r="J6" s="154"/>
      <c r="K6" s="154"/>
      <c r="L6" s="154"/>
      <c r="M6" s="154"/>
      <c r="O6" s="154" t="s">
        <v>162</v>
      </c>
      <c r="P6" s="154"/>
      <c r="Q6" s="154"/>
      <c r="R6" s="154"/>
      <c r="S6" s="154"/>
      <c r="T6" s="154"/>
      <c r="U6" s="154"/>
      <c r="V6" s="154"/>
      <c r="W6" s="154"/>
      <c r="Y6" s="154" t="s">
        <v>163</v>
      </c>
      <c r="Z6" s="154"/>
      <c r="AA6" s="154"/>
      <c r="AB6" s="154"/>
      <c r="AC6" s="154"/>
      <c r="AD6" s="154"/>
      <c r="AE6" s="154"/>
      <c r="AF6" s="154"/>
      <c r="AG6" s="154"/>
      <c r="AI6" s="154" t="s">
        <v>230</v>
      </c>
      <c r="AJ6" s="154"/>
      <c r="AK6" s="154"/>
      <c r="AL6" s="154"/>
      <c r="AM6" s="154"/>
      <c r="AN6" s="154"/>
      <c r="AO6" s="154"/>
      <c r="AP6" s="154"/>
      <c r="AQ6" s="154"/>
      <c r="AS6" s="154" t="s">
        <v>208</v>
      </c>
      <c r="AT6" s="154"/>
      <c r="AU6" s="154"/>
      <c r="AV6" s="154"/>
      <c r="AW6" s="154"/>
      <c r="AX6" s="154"/>
      <c r="AY6" s="154"/>
      <c r="AZ6" s="154"/>
      <c r="BA6" s="154"/>
      <c r="BB6" s="47"/>
      <c r="BC6" s="154" t="s">
        <v>233</v>
      </c>
      <c r="BD6" s="154"/>
      <c r="BE6" s="154"/>
      <c r="BF6" s="154"/>
      <c r="BG6" s="154"/>
      <c r="BH6" s="154"/>
      <c r="BI6" s="154"/>
      <c r="BJ6" s="154"/>
      <c r="BK6" s="154"/>
      <c r="BL6" s="47"/>
      <c r="BM6" s="154" t="s">
        <v>234</v>
      </c>
      <c r="BN6" s="154"/>
      <c r="BO6" s="154"/>
      <c r="BP6" s="154"/>
      <c r="BQ6" s="154"/>
      <c r="BR6" s="154"/>
      <c r="BS6" s="154"/>
      <c r="BT6" s="154"/>
      <c r="BU6" s="154"/>
    </row>
    <row r="7" spans="2:73" x14ac:dyDescent="0.25">
      <c r="B7" s="28"/>
      <c r="C7" s="28"/>
      <c r="D7" s="47"/>
      <c r="E7" s="154" t="s">
        <v>201</v>
      </c>
      <c r="F7" s="154"/>
      <c r="G7" s="154"/>
      <c r="H7" s="154"/>
      <c r="I7" s="154"/>
      <c r="J7" s="154"/>
      <c r="K7" s="154"/>
      <c r="L7" s="154"/>
      <c r="M7" s="154"/>
      <c r="O7" s="154" t="s">
        <v>201</v>
      </c>
      <c r="P7" s="154"/>
      <c r="Q7" s="154"/>
      <c r="R7" s="154"/>
      <c r="S7" s="154"/>
      <c r="T7" s="154"/>
      <c r="U7" s="154"/>
      <c r="V7" s="154"/>
      <c r="W7" s="154"/>
      <c r="Y7" s="154" t="s">
        <v>201</v>
      </c>
      <c r="Z7" s="154"/>
      <c r="AA7" s="154"/>
      <c r="AB7" s="154"/>
      <c r="AC7" s="154"/>
      <c r="AD7" s="154"/>
      <c r="AE7" s="154"/>
      <c r="AF7" s="154"/>
      <c r="AG7" s="154"/>
      <c r="AI7" s="154" t="s">
        <v>201</v>
      </c>
      <c r="AJ7" s="154"/>
      <c r="AK7" s="154"/>
      <c r="AL7" s="154"/>
      <c r="AM7" s="154"/>
      <c r="AN7" s="154"/>
      <c r="AO7" s="154"/>
      <c r="AP7" s="154"/>
      <c r="AQ7" s="154"/>
      <c r="AS7" s="154" t="s">
        <v>201</v>
      </c>
      <c r="AT7" s="154"/>
      <c r="AU7" s="154"/>
      <c r="AV7" s="154"/>
      <c r="AW7" s="154"/>
      <c r="AX7" s="154"/>
      <c r="AY7" s="154"/>
      <c r="AZ7" s="154"/>
      <c r="BA7" s="154"/>
      <c r="BB7" s="47"/>
      <c r="BC7" s="154" t="s">
        <v>201</v>
      </c>
      <c r="BD7" s="154"/>
      <c r="BE7" s="154"/>
      <c r="BF7" s="154"/>
      <c r="BG7" s="154"/>
      <c r="BH7" s="154"/>
      <c r="BI7" s="154"/>
      <c r="BJ7" s="154"/>
      <c r="BK7" s="154"/>
      <c r="BL7" s="47"/>
      <c r="BM7" s="154" t="s">
        <v>201</v>
      </c>
      <c r="BN7" s="154"/>
      <c r="BO7" s="154"/>
      <c r="BP7" s="154"/>
      <c r="BQ7" s="154"/>
      <c r="BR7" s="154"/>
      <c r="BS7" s="154"/>
      <c r="BT7" s="154"/>
      <c r="BU7" s="154"/>
    </row>
    <row r="8" spans="2:73" ht="45" x14ac:dyDescent="0.25">
      <c r="B8" s="154" t="s">
        <v>155</v>
      </c>
      <c r="C8" s="154"/>
      <c r="D8" s="47"/>
      <c r="E8" s="29">
        <v>43221</v>
      </c>
      <c r="F8" s="29">
        <v>43556</v>
      </c>
      <c r="G8" s="29">
        <v>43617</v>
      </c>
      <c r="H8" s="29" t="s">
        <v>225</v>
      </c>
      <c r="I8" s="73" t="s">
        <v>205</v>
      </c>
      <c r="J8" s="29" t="s">
        <v>226</v>
      </c>
      <c r="K8" s="73" t="s">
        <v>205</v>
      </c>
      <c r="L8" s="29" t="s">
        <v>227</v>
      </c>
      <c r="M8" s="73" t="s">
        <v>228</v>
      </c>
      <c r="O8" s="29">
        <v>43221</v>
      </c>
      <c r="P8" s="29">
        <v>43556</v>
      </c>
      <c r="Q8" s="29">
        <v>43617</v>
      </c>
      <c r="R8" s="29" t="s">
        <v>225</v>
      </c>
      <c r="S8" s="73" t="s">
        <v>205</v>
      </c>
      <c r="T8" s="29" t="s">
        <v>226</v>
      </c>
      <c r="U8" s="73" t="s">
        <v>205</v>
      </c>
      <c r="V8" s="29" t="s">
        <v>227</v>
      </c>
      <c r="W8" s="73" t="s">
        <v>228</v>
      </c>
      <c r="Y8" s="29">
        <v>43221</v>
      </c>
      <c r="Z8" s="29">
        <v>43556</v>
      </c>
      <c r="AA8" s="29">
        <v>43617</v>
      </c>
      <c r="AB8" s="29" t="s">
        <v>225</v>
      </c>
      <c r="AC8" s="73" t="s">
        <v>205</v>
      </c>
      <c r="AD8" s="29" t="s">
        <v>226</v>
      </c>
      <c r="AE8" s="73" t="s">
        <v>205</v>
      </c>
      <c r="AF8" s="29" t="s">
        <v>227</v>
      </c>
      <c r="AG8" s="73" t="s">
        <v>228</v>
      </c>
      <c r="AI8" s="29">
        <v>43221</v>
      </c>
      <c r="AJ8" s="29">
        <v>43556</v>
      </c>
      <c r="AK8" s="29">
        <v>43617</v>
      </c>
      <c r="AL8" s="29" t="s">
        <v>225</v>
      </c>
      <c r="AM8" s="73" t="s">
        <v>205</v>
      </c>
      <c r="AN8" s="29" t="s">
        <v>226</v>
      </c>
      <c r="AO8" s="73" t="s">
        <v>205</v>
      </c>
      <c r="AP8" s="29" t="s">
        <v>227</v>
      </c>
      <c r="AQ8" s="73" t="s">
        <v>228</v>
      </c>
      <c r="AS8" s="29">
        <v>43221</v>
      </c>
      <c r="AT8" s="29">
        <v>43556</v>
      </c>
      <c r="AU8" s="29">
        <v>43617</v>
      </c>
      <c r="AV8" s="29" t="s">
        <v>225</v>
      </c>
      <c r="AW8" s="73" t="s">
        <v>205</v>
      </c>
      <c r="AX8" s="29" t="s">
        <v>226</v>
      </c>
      <c r="AY8" s="73" t="s">
        <v>205</v>
      </c>
      <c r="AZ8" s="29" t="s">
        <v>227</v>
      </c>
      <c r="BA8" s="73" t="s">
        <v>228</v>
      </c>
      <c r="BB8" s="47"/>
      <c r="BC8" s="29">
        <v>43221</v>
      </c>
      <c r="BD8" s="29">
        <v>43556</v>
      </c>
      <c r="BE8" s="29">
        <v>43617</v>
      </c>
      <c r="BF8" s="29" t="s">
        <v>225</v>
      </c>
      <c r="BG8" s="73" t="s">
        <v>205</v>
      </c>
      <c r="BH8" s="29" t="s">
        <v>226</v>
      </c>
      <c r="BI8" s="73" t="s">
        <v>205</v>
      </c>
      <c r="BJ8" s="29" t="s">
        <v>227</v>
      </c>
      <c r="BK8" s="73" t="s">
        <v>228</v>
      </c>
      <c r="BL8" s="47"/>
      <c r="BM8" s="29">
        <v>43221</v>
      </c>
      <c r="BN8" s="29">
        <v>43556</v>
      </c>
      <c r="BO8" s="29">
        <v>43617</v>
      </c>
      <c r="BP8" s="29" t="s">
        <v>225</v>
      </c>
      <c r="BQ8" s="73" t="s">
        <v>205</v>
      </c>
      <c r="BR8" s="29" t="s">
        <v>226</v>
      </c>
      <c r="BS8" s="73" t="s">
        <v>205</v>
      </c>
      <c r="BT8" s="29" t="s">
        <v>227</v>
      </c>
      <c r="BU8" s="73" t="s">
        <v>228</v>
      </c>
    </row>
    <row r="9" spans="2:73" x14ac:dyDescent="0.3">
      <c r="B9" s="159" t="s">
        <v>7</v>
      </c>
      <c r="C9" s="159"/>
      <c r="D9" s="47"/>
      <c r="E9" s="58">
        <v>260</v>
      </c>
      <c r="F9" s="58">
        <v>293</v>
      </c>
      <c r="G9" s="58">
        <v>44</v>
      </c>
      <c r="H9" s="136">
        <v>-216</v>
      </c>
      <c r="I9" s="45">
        <v>-0.83076923076923082</v>
      </c>
      <c r="J9" s="136">
        <v>-249</v>
      </c>
      <c r="K9" s="45">
        <v>-0.84982935153583616</v>
      </c>
      <c r="L9" s="114">
        <v>489.7790697674418</v>
      </c>
      <c r="M9" s="45">
        <v>8.9836423636665802E-2</v>
      </c>
      <c r="O9" s="58">
        <v>258</v>
      </c>
      <c r="P9" s="58">
        <v>184</v>
      </c>
      <c r="Q9" s="58">
        <v>23</v>
      </c>
      <c r="R9" s="136">
        <v>-235</v>
      </c>
      <c r="S9" s="45">
        <v>-0.91085271317829453</v>
      </c>
      <c r="T9" s="136">
        <v>-161</v>
      </c>
      <c r="U9" s="45">
        <v>-0.875</v>
      </c>
      <c r="V9" s="114">
        <v>165</v>
      </c>
      <c r="W9" s="45">
        <v>0.1393939393939394</v>
      </c>
      <c r="Y9" s="58">
        <v>2</v>
      </c>
      <c r="Z9" s="58">
        <v>3</v>
      </c>
      <c r="AA9" s="58">
        <v>0</v>
      </c>
      <c r="AB9" s="136">
        <v>-2</v>
      </c>
      <c r="AC9" s="45">
        <v>-1</v>
      </c>
      <c r="AD9" s="136">
        <v>-3</v>
      </c>
      <c r="AE9" s="45">
        <v>-1</v>
      </c>
      <c r="AF9" s="114">
        <v>1</v>
      </c>
      <c r="AG9" s="45">
        <v>0</v>
      </c>
      <c r="AI9" s="58">
        <v>0</v>
      </c>
      <c r="AJ9" s="58">
        <v>42</v>
      </c>
      <c r="AK9" s="58">
        <v>8</v>
      </c>
      <c r="AL9" s="136">
        <v>8</v>
      </c>
      <c r="AM9" s="45" t="s">
        <v>346</v>
      </c>
      <c r="AN9" s="136">
        <v>-34</v>
      </c>
      <c r="AO9" s="45">
        <v>-0.80952380952380953</v>
      </c>
      <c r="AP9" s="114">
        <v>130</v>
      </c>
      <c r="AQ9" s="45">
        <v>6.1538461538461542E-2</v>
      </c>
      <c r="AS9" s="58">
        <v>0</v>
      </c>
      <c r="AT9" s="58">
        <v>64</v>
      </c>
      <c r="AU9" s="58">
        <v>12</v>
      </c>
      <c r="AV9" s="136">
        <v>12</v>
      </c>
      <c r="AW9" s="45" t="s">
        <v>346</v>
      </c>
      <c r="AX9" s="136">
        <v>-52</v>
      </c>
      <c r="AY9" s="45">
        <v>-0.8125</v>
      </c>
      <c r="AZ9" s="114">
        <v>193.77906976744185</v>
      </c>
      <c r="BA9" s="45">
        <v>6.1926192619261931E-2</v>
      </c>
      <c r="BB9" s="47"/>
      <c r="BC9" s="58">
        <v>0</v>
      </c>
      <c r="BD9" s="58">
        <v>0</v>
      </c>
      <c r="BE9" s="58">
        <v>1</v>
      </c>
      <c r="BF9" s="136">
        <v>1</v>
      </c>
      <c r="BG9" s="45" t="s">
        <v>346</v>
      </c>
      <c r="BH9" s="136">
        <v>1</v>
      </c>
      <c r="BI9" s="45" t="s">
        <v>346</v>
      </c>
      <c r="BJ9" s="114">
        <v>0</v>
      </c>
      <c r="BK9" s="45">
        <v>0</v>
      </c>
      <c r="BL9" s="47"/>
      <c r="BM9" s="58">
        <v>0</v>
      </c>
      <c r="BN9" s="58">
        <v>0</v>
      </c>
      <c r="BO9" s="58">
        <v>0</v>
      </c>
      <c r="BP9" s="136">
        <v>0</v>
      </c>
      <c r="BQ9" s="45" t="s">
        <v>346</v>
      </c>
      <c r="BR9" s="136">
        <v>0</v>
      </c>
      <c r="BS9" s="45" t="s">
        <v>346</v>
      </c>
      <c r="BT9" s="114">
        <v>0</v>
      </c>
      <c r="BU9" s="45">
        <v>0</v>
      </c>
    </row>
    <row r="10" spans="2:73" x14ac:dyDescent="0.3">
      <c r="B10" s="158" t="s">
        <v>9</v>
      </c>
      <c r="C10" s="158"/>
      <c r="D10" s="47"/>
      <c r="E10" s="58">
        <v>156</v>
      </c>
      <c r="F10" s="58">
        <v>356</v>
      </c>
      <c r="G10" s="58">
        <v>28</v>
      </c>
      <c r="H10" s="136">
        <v>-128</v>
      </c>
      <c r="I10" s="45">
        <v>-0.82051282051282048</v>
      </c>
      <c r="J10" s="136">
        <v>-328</v>
      </c>
      <c r="K10" s="45">
        <v>-0.9213483146067416</v>
      </c>
      <c r="L10" s="114">
        <v>194.91279069767444</v>
      </c>
      <c r="M10" s="45">
        <v>0.14365398956002981</v>
      </c>
      <c r="O10" s="58">
        <v>141</v>
      </c>
      <c r="P10" s="58">
        <v>343</v>
      </c>
      <c r="Q10" s="58">
        <v>26</v>
      </c>
      <c r="R10" s="136">
        <v>-115</v>
      </c>
      <c r="S10" s="45">
        <v>-0.81560283687943258</v>
      </c>
      <c r="T10" s="136">
        <v>-317</v>
      </c>
      <c r="U10" s="45">
        <v>-0.92419825072886297</v>
      </c>
      <c r="V10" s="114">
        <v>145</v>
      </c>
      <c r="W10" s="45">
        <v>0.1793103448275862</v>
      </c>
      <c r="Y10" s="58">
        <v>15</v>
      </c>
      <c r="Z10" s="58">
        <v>0</v>
      </c>
      <c r="AA10" s="58">
        <v>1</v>
      </c>
      <c r="AB10" s="136">
        <v>-14</v>
      </c>
      <c r="AC10" s="45">
        <v>-0.93333333333333335</v>
      </c>
      <c r="AD10" s="136">
        <v>1</v>
      </c>
      <c r="AE10" s="45" t="s">
        <v>346</v>
      </c>
      <c r="AF10" s="114">
        <v>0</v>
      </c>
      <c r="AG10" s="45">
        <v>0</v>
      </c>
      <c r="AI10" s="58">
        <v>0</v>
      </c>
      <c r="AJ10" s="58">
        <v>0</v>
      </c>
      <c r="AK10" s="58">
        <v>0</v>
      </c>
      <c r="AL10" s="136">
        <v>0</v>
      </c>
      <c r="AM10" s="45" t="s">
        <v>346</v>
      </c>
      <c r="AN10" s="136">
        <v>0</v>
      </c>
      <c r="AO10" s="45" t="s">
        <v>346</v>
      </c>
      <c r="AP10" s="114">
        <v>0</v>
      </c>
      <c r="AQ10" s="45">
        <v>0</v>
      </c>
      <c r="AS10" s="58">
        <v>0</v>
      </c>
      <c r="AT10" s="58">
        <v>13</v>
      </c>
      <c r="AU10" s="58">
        <v>1</v>
      </c>
      <c r="AV10" s="136">
        <v>1</v>
      </c>
      <c r="AW10" s="45" t="s">
        <v>346</v>
      </c>
      <c r="AX10" s="136">
        <v>-12</v>
      </c>
      <c r="AY10" s="45">
        <v>-0.92307692307692313</v>
      </c>
      <c r="AZ10" s="114">
        <v>49.912790697674424</v>
      </c>
      <c r="BA10" s="45">
        <v>2.0034944670937679E-2</v>
      </c>
      <c r="BB10" s="47"/>
      <c r="BC10" s="58">
        <v>0</v>
      </c>
      <c r="BD10" s="58">
        <v>0</v>
      </c>
      <c r="BE10" s="58">
        <v>0</v>
      </c>
      <c r="BF10" s="136">
        <v>0</v>
      </c>
      <c r="BG10" s="45" t="s">
        <v>346</v>
      </c>
      <c r="BH10" s="136">
        <v>0</v>
      </c>
      <c r="BI10" s="45" t="s">
        <v>346</v>
      </c>
      <c r="BJ10" s="114">
        <v>0</v>
      </c>
      <c r="BK10" s="45">
        <v>0</v>
      </c>
      <c r="BL10" s="47"/>
      <c r="BM10" s="58">
        <v>0</v>
      </c>
      <c r="BN10" s="58">
        <v>0</v>
      </c>
      <c r="BO10" s="58">
        <v>0</v>
      </c>
      <c r="BP10" s="136">
        <v>0</v>
      </c>
      <c r="BQ10" s="45" t="s">
        <v>346</v>
      </c>
      <c r="BR10" s="136">
        <v>0</v>
      </c>
      <c r="BS10" s="45" t="s">
        <v>346</v>
      </c>
      <c r="BT10" s="114">
        <v>0</v>
      </c>
      <c r="BU10" s="45">
        <v>0</v>
      </c>
    </row>
    <row r="11" spans="2:73" x14ac:dyDescent="0.3">
      <c r="B11" s="157" t="s">
        <v>14</v>
      </c>
      <c r="C11" s="157"/>
      <c r="D11" s="47"/>
      <c r="E11" s="58">
        <v>239</v>
      </c>
      <c r="F11" s="58">
        <v>248</v>
      </c>
      <c r="G11" s="58">
        <v>23</v>
      </c>
      <c r="H11" s="136">
        <v>-216</v>
      </c>
      <c r="I11" s="45">
        <v>-0.90376569037656906</v>
      </c>
      <c r="J11" s="136">
        <v>-225</v>
      </c>
      <c r="K11" s="45">
        <v>-0.907258064516129</v>
      </c>
      <c r="L11" s="114">
        <v>467.39825581395348</v>
      </c>
      <c r="M11" s="45">
        <v>4.9208570451223684E-2</v>
      </c>
      <c r="O11" s="58">
        <v>217</v>
      </c>
      <c r="P11" s="58">
        <v>141</v>
      </c>
      <c r="Q11" s="58">
        <v>16</v>
      </c>
      <c r="R11" s="136">
        <v>-201</v>
      </c>
      <c r="S11" s="45">
        <v>-0.92626728110599077</v>
      </c>
      <c r="T11" s="136">
        <v>-125</v>
      </c>
      <c r="U11" s="45">
        <v>-0.88652482269503541</v>
      </c>
      <c r="V11" s="114">
        <v>160</v>
      </c>
      <c r="W11" s="45">
        <v>0.1</v>
      </c>
      <c r="Y11" s="58">
        <v>22</v>
      </c>
      <c r="Z11" s="58">
        <v>20</v>
      </c>
      <c r="AA11" s="58">
        <v>1</v>
      </c>
      <c r="AB11" s="136">
        <v>-21</v>
      </c>
      <c r="AC11" s="45">
        <v>-0.95454545454545459</v>
      </c>
      <c r="AD11" s="136">
        <v>-19</v>
      </c>
      <c r="AE11" s="45">
        <v>-0.95</v>
      </c>
      <c r="AF11" s="114">
        <v>48</v>
      </c>
      <c r="AG11" s="45">
        <v>2.0833333333333332E-2</v>
      </c>
      <c r="AI11" s="58">
        <v>0</v>
      </c>
      <c r="AJ11" s="58">
        <v>39</v>
      </c>
      <c r="AK11" s="58">
        <v>2</v>
      </c>
      <c r="AL11" s="136">
        <v>2</v>
      </c>
      <c r="AM11" s="45" t="s">
        <v>346</v>
      </c>
      <c r="AN11" s="136">
        <v>-37</v>
      </c>
      <c r="AO11" s="45">
        <v>-0.94871794871794868</v>
      </c>
      <c r="AP11" s="114">
        <v>117</v>
      </c>
      <c r="AQ11" s="45">
        <v>1.7094017094017096E-2</v>
      </c>
      <c r="AS11" s="58">
        <v>0</v>
      </c>
      <c r="AT11" s="58">
        <v>48</v>
      </c>
      <c r="AU11" s="58">
        <v>4</v>
      </c>
      <c r="AV11" s="136">
        <v>4</v>
      </c>
      <c r="AW11" s="45" t="s">
        <v>346</v>
      </c>
      <c r="AX11" s="136">
        <v>-44</v>
      </c>
      <c r="AY11" s="45">
        <v>-0.91666666666666663</v>
      </c>
      <c r="AZ11" s="114">
        <v>142.39825581395351</v>
      </c>
      <c r="BA11" s="45">
        <v>2.8090231703582724E-2</v>
      </c>
      <c r="BB11" s="47"/>
      <c r="BC11" s="58">
        <v>0</v>
      </c>
      <c r="BD11" s="58">
        <v>0</v>
      </c>
      <c r="BE11" s="58">
        <v>0</v>
      </c>
      <c r="BF11" s="136">
        <v>0</v>
      </c>
      <c r="BG11" s="45" t="s">
        <v>346</v>
      </c>
      <c r="BH11" s="136">
        <v>0</v>
      </c>
      <c r="BI11" s="45" t="s">
        <v>346</v>
      </c>
      <c r="BJ11" s="114">
        <v>0</v>
      </c>
      <c r="BK11" s="45">
        <v>0</v>
      </c>
      <c r="BL11" s="47"/>
      <c r="BM11" s="58">
        <v>0</v>
      </c>
      <c r="BN11" s="58">
        <v>0</v>
      </c>
      <c r="BO11" s="58">
        <v>0</v>
      </c>
      <c r="BP11" s="136">
        <v>0</v>
      </c>
      <c r="BQ11" s="45" t="s">
        <v>346</v>
      </c>
      <c r="BR11" s="136">
        <v>0</v>
      </c>
      <c r="BS11" s="45" t="s">
        <v>346</v>
      </c>
      <c r="BT11" s="114">
        <v>0</v>
      </c>
      <c r="BU11" s="45">
        <v>0</v>
      </c>
    </row>
    <row r="12" spans="2:73" x14ac:dyDescent="0.3">
      <c r="B12" s="160" t="s">
        <v>80</v>
      </c>
      <c r="C12" s="160"/>
      <c r="D12" s="47"/>
      <c r="E12" s="58">
        <v>218</v>
      </c>
      <c r="F12" s="58">
        <v>354</v>
      </c>
      <c r="G12" s="58">
        <v>39</v>
      </c>
      <c r="H12" s="136">
        <v>-179</v>
      </c>
      <c r="I12" s="45">
        <v>-0.82110091743119262</v>
      </c>
      <c r="J12" s="136">
        <v>-315</v>
      </c>
      <c r="K12" s="45">
        <v>-0.88983050847457623</v>
      </c>
      <c r="L12" s="114">
        <v>405.90988372093022</v>
      </c>
      <c r="M12" s="45">
        <v>9.6080439437668752E-2</v>
      </c>
      <c r="O12" s="58">
        <v>217</v>
      </c>
      <c r="P12" s="58">
        <v>181</v>
      </c>
      <c r="Q12" s="58">
        <v>19</v>
      </c>
      <c r="R12" s="136">
        <v>-198</v>
      </c>
      <c r="S12" s="45">
        <v>-0.9124423963133641</v>
      </c>
      <c r="T12" s="136">
        <v>-162</v>
      </c>
      <c r="U12" s="45">
        <v>-0.89502762430939231</v>
      </c>
      <c r="V12" s="114">
        <v>170</v>
      </c>
      <c r="W12" s="45">
        <v>0.11176470588235295</v>
      </c>
      <c r="Y12" s="58">
        <v>1</v>
      </c>
      <c r="Z12" s="58">
        <v>1</v>
      </c>
      <c r="AA12" s="58">
        <v>0</v>
      </c>
      <c r="AB12" s="136">
        <v>-1</v>
      </c>
      <c r="AC12" s="45">
        <v>-1</v>
      </c>
      <c r="AD12" s="136">
        <v>-1</v>
      </c>
      <c r="AE12" s="45">
        <v>-1</v>
      </c>
      <c r="AF12" s="114">
        <v>0</v>
      </c>
      <c r="AG12" s="45">
        <v>0</v>
      </c>
      <c r="AI12" s="58">
        <v>0</v>
      </c>
      <c r="AJ12" s="58">
        <v>115</v>
      </c>
      <c r="AK12" s="58">
        <v>9</v>
      </c>
      <c r="AL12" s="136">
        <v>9</v>
      </c>
      <c r="AM12" s="45" t="s">
        <v>346</v>
      </c>
      <c r="AN12" s="136">
        <v>-106</v>
      </c>
      <c r="AO12" s="45">
        <v>-0.92173913043478262</v>
      </c>
      <c r="AP12" s="114">
        <v>117</v>
      </c>
      <c r="AQ12" s="45">
        <v>7.6923076923076927E-2</v>
      </c>
      <c r="AS12" s="58">
        <v>0</v>
      </c>
      <c r="AT12" s="58">
        <v>57</v>
      </c>
      <c r="AU12" s="58">
        <v>9</v>
      </c>
      <c r="AV12" s="136">
        <v>9</v>
      </c>
      <c r="AW12" s="45" t="s">
        <v>346</v>
      </c>
      <c r="AX12" s="136">
        <v>-48</v>
      </c>
      <c r="AY12" s="45">
        <v>-0.84210526315789469</v>
      </c>
      <c r="AZ12" s="114">
        <v>118.90988372093022</v>
      </c>
      <c r="BA12" s="45">
        <v>7.5687568756875698E-2</v>
      </c>
      <c r="BB12" s="47"/>
      <c r="BC12" s="58">
        <v>0</v>
      </c>
      <c r="BD12" s="58">
        <v>0</v>
      </c>
      <c r="BE12" s="58">
        <v>2</v>
      </c>
      <c r="BF12" s="136">
        <v>2</v>
      </c>
      <c r="BG12" s="45" t="s">
        <v>346</v>
      </c>
      <c r="BH12" s="136">
        <v>2</v>
      </c>
      <c r="BI12" s="45" t="s">
        <v>346</v>
      </c>
      <c r="BJ12" s="114">
        <v>0</v>
      </c>
      <c r="BK12" s="45">
        <v>0</v>
      </c>
      <c r="BL12" s="47"/>
      <c r="BM12" s="58">
        <v>0</v>
      </c>
      <c r="BN12" s="58">
        <v>0</v>
      </c>
      <c r="BO12" s="58">
        <v>0</v>
      </c>
      <c r="BP12" s="136">
        <v>0</v>
      </c>
      <c r="BQ12" s="45" t="s">
        <v>346</v>
      </c>
      <c r="BR12" s="136">
        <v>0</v>
      </c>
      <c r="BS12" s="45" t="s">
        <v>346</v>
      </c>
      <c r="BT12" s="114">
        <v>0</v>
      </c>
      <c r="BU12" s="45">
        <v>0</v>
      </c>
    </row>
    <row r="13" spans="2:73" s="54" customFormat="1" ht="15" x14ac:dyDescent="0.2">
      <c r="B13" s="154" t="s">
        <v>157</v>
      </c>
      <c r="C13" s="154"/>
      <c r="D13" s="56"/>
      <c r="E13" s="53">
        <v>873</v>
      </c>
      <c r="F13" s="30">
        <v>1251</v>
      </c>
      <c r="G13" s="57">
        <v>134</v>
      </c>
      <c r="H13" s="137">
        <v>-739</v>
      </c>
      <c r="I13" s="55">
        <v>-0.84650630011454753</v>
      </c>
      <c r="J13" s="137">
        <v>-1117</v>
      </c>
      <c r="K13" s="55">
        <v>-0.89288569144684249</v>
      </c>
      <c r="L13" s="115">
        <v>1558</v>
      </c>
      <c r="M13" s="55">
        <v>8.6007702182284984E-2</v>
      </c>
      <c r="N13" s="56"/>
      <c r="O13" s="53">
        <v>833</v>
      </c>
      <c r="P13" s="30">
        <v>849</v>
      </c>
      <c r="Q13" s="57">
        <v>84</v>
      </c>
      <c r="R13" s="137">
        <v>-749</v>
      </c>
      <c r="S13" s="55">
        <v>-0.89915966386554624</v>
      </c>
      <c r="T13" s="137">
        <v>-765</v>
      </c>
      <c r="U13" s="55">
        <v>-0.90106007067137805</v>
      </c>
      <c r="V13" s="115">
        <v>640</v>
      </c>
      <c r="W13" s="55">
        <v>0.13125000000000001</v>
      </c>
      <c r="X13" s="56"/>
      <c r="Y13" s="53">
        <v>40</v>
      </c>
      <c r="Z13" s="30">
        <v>24</v>
      </c>
      <c r="AA13" s="57">
        <v>2</v>
      </c>
      <c r="AB13" s="137">
        <v>-38</v>
      </c>
      <c r="AC13" s="55">
        <v>-0.95</v>
      </c>
      <c r="AD13" s="137">
        <v>-22</v>
      </c>
      <c r="AE13" s="55">
        <v>-0.91666666666666663</v>
      </c>
      <c r="AF13" s="115">
        <v>49</v>
      </c>
      <c r="AG13" s="55">
        <v>4.0816326530612242E-2</v>
      </c>
      <c r="AH13" s="56"/>
      <c r="AI13" s="53">
        <v>0</v>
      </c>
      <c r="AJ13" s="30">
        <v>196</v>
      </c>
      <c r="AK13" s="57">
        <v>19</v>
      </c>
      <c r="AL13" s="137">
        <v>19</v>
      </c>
      <c r="AM13" s="55" t="s">
        <v>346</v>
      </c>
      <c r="AN13" s="137">
        <v>-177</v>
      </c>
      <c r="AO13" s="55">
        <v>-0.90306122448979587</v>
      </c>
      <c r="AP13" s="115">
        <v>364</v>
      </c>
      <c r="AQ13" s="55">
        <v>5.21978021978022E-2</v>
      </c>
      <c r="AR13" s="56"/>
      <c r="AS13" s="53">
        <v>0</v>
      </c>
      <c r="AT13" s="30">
        <v>182</v>
      </c>
      <c r="AU13" s="57">
        <v>26</v>
      </c>
      <c r="AV13" s="137">
        <v>26</v>
      </c>
      <c r="AW13" s="55" t="s">
        <v>346</v>
      </c>
      <c r="AX13" s="137">
        <v>-156</v>
      </c>
      <c r="AY13" s="55">
        <v>-0.8571428571428571</v>
      </c>
      <c r="AZ13" s="115">
        <v>505</v>
      </c>
      <c r="BA13" s="55">
        <v>5.1485148514851482E-2</v>
      </c>
      <c r="BB13" s="56"/>
      <c r="BC13" s="53">
        <v>0</v>
      </c>
      <c r="BD13" s="30">
        <v>0</v>
      </c>
      <c r="BE13" s="57">
        <v>3</v>
      </c>
      <c r="BF13" s="137">
        <v>3</v>
      </c>
      <c r="BG13" s="55" t="s">
        <v>346</v>
      </c>
      <c r="BH13" s="137">
        <v>3</v>
      </c>
      <c r="BI13" s="55" t="s">
        <v>346</v>
      </c>
      <c r="BJ13" s="115">
        <v>0</v>
      </c>
      <c r="BK13" s="55">
        <v>0</v>
      </c>
      <c r="BL13" s="56"/>
      <c r="BM13" s="53">
        <v>0</v>
      </c>
      <c r="BN13" s="30">
        <v>0</v>
      </c>
      <c r="BO13" s="57">
        <v>0</v>
      </c>
      <c r="BP13" s="137">
        <v>0</v>
      </c>
      <c r="BQ13" s="55" t="s">
        <v>346</v>
      </c>
      <c r="BR13" s="137">
        <v>0</v>
      </c>
      <c r="BS13" s="55" t="s">
        <v>346</v>
      </c>
      <c r="BT13" s="115">
        <v>0</v>
      </c>
      <c r="BU13" s="55">
        <v>0</v>
      </c>
    </row>
    <row r="14" spans="2:73" x14ac:dyDescent="0.25">
      <c r="C14" s="31"/>
      <c r="D14" s="47"/>
      <c r="E14" s="47"/>
      <c r="F14" s="47"/>
      <c r="G14" s="47"/>
      <c r="H14" s="47"/>
      <c r="I14" s="46"/>
      <c r="J14" s="47"/>
      <c r="K14" s="46"/>
      <c r="L14" s="47"/>
      <c r="M14" s="46"/>
      <c r="BB14" s="47"/>
      <c r="BC14" s="47"/>
      <c r="BD14" s="47"/>
      <c r="BE14" s="47"/>
      <c r="BF14" s="47"/>
      <c r="BG14" s="46"/>
      <c r="BH14" s="47"/>
      <c r="BI14" s="46"/>
      <c r="BJ14" s="47"/>
      <c r="BK14" s="46"/>
      <c r="BL14" s="47"/>
      <c r="BM14" s="47"/>
      <c r="BN14" s="47"/>
      <c r="BO14" s="47"/>
      <c r="BP14" s="47"/>
      <c r="BQ14" s="46"/>
      <c r="BR14" s="47"/>
      <c r="BS14" s="46"/>
      <c r="BT14" s="47"/>
      <c r="BU14" s="46"/>
    </row>
    <row r="15" spans="2:73" s="33" customFormat="1" ht="45" x14ac:dyDescent="0.25">
      <c r="B15" s="32" t="s">
        <v>5</v>
      </c>
      <c r="C15" s="32" t="s">
        <v>232</v>
      </c>
      <c r="D15" s="47"/>
      <c r="E15" s="34">
        <v>43221</v>
      </c>
      <c r="F15" s="34">
        <v>43556</v>
      </c>
      <c r="G15" s="34">
        <v>43617</v>
      </c>
      <c r="H15" s="34" t="s">
        <v>225</v>
      </c>
      <c r="I15" s="74" t="s">
        <v>205</v>
      </c>
      <c r="J15" s="34" t="s">
        <v>226</v>
      </c>
      <c r="K15" s="74" t="s">
        <v>205</v>
      </c>
      <c r="L15" s="34" t="s">
        <v>227</v>
      </c>
      <c r="M15" s="74" t="s">
        <v>228</v>
      </c>
      <c r="N15" s="47"/>
      <c r="O15" s="34">
        <v>43221</v>
      </c>
      <c r="P15" s="34">
        <v>43556</v>
      </c>
      <c r="Q15" s="34">
        <v>43617</v>
      </c>
      <c r="R15" s="34" t="s">
        <v>225</v>
      </c>
      <c r="S15" s="74" t="s">
        <v>205</v>
      </c>
      <c r="T15" s="34" t="s">
        <v>226</v>
      </c>
      <c r="U15" s="74" t="s">
        <v>205</v>
      </c>
      <c r="V15" s="34" t="s">
        <v>227</v>
      </c>
      <c r="W15" s="74" t="s">
        <v>228</v>
      </c>
      <c r="X15" s="47"/>
      <c r="Y15" s="34">
        <v>43221</v>
      </c>
      <c r="Z15" s="34">
        <v>43556</v>
      </c>
      <c r="AA15" s="34">
        <v>43617</v>
      </c>
      <c r="AB15" s="34" t="s">
        <v>225</v>
      </c>
      <c r="AC15" s="74" t="s">
        <v>205</v>
      </c>
      <c r="AD15" s="34" t="s">
        <v>226</v>
      </c>
      <c r="AE15" s="74" t="s">
        <v>205</v>
      </c>
      <c r="AF15" s="34" t="s">
        <v>227</v>
      </c>
      <c r="AG15" s="74" t="s">
        <v>228</v>
      </c>
      <c r="AH15" s="47"/>
      <c r="AI15" s="34">
        <v>43221</v>
      </c>
      <c r="AJ15" s="34">
        <v>43556</v>
      </c>
      <c r="AK15" s="34">
        <v>43617</v>
      </c>
      <c r="AL15" s="34" t="s">
        <v>225</v>
      </c>
      <c r="AM15" s="74" t="s">
        <v>205</v>
      </c>
      <c r="AN15" s="34" t="s">
        <v>226</v>
      </c>
      <c r="AO15" s="74" t="s">
        <v>205</v>
      </c>
      <c r="AP15" s="34" t="s">
        <v>227</v>
      </c>
      <c r="AQ15" s="74" t="s">
        <v>228</v>
      </c>
      <c r="AR15" s="47"/>
      <c r="AS15" s="34">
        <v>43221</v>
      </c>
      <c r="AT15" s="34">
        <v>43556</v>
      </c>
      <c r="AU15" s="34">
        <v>43617</v>
      </c>
      <c r="AV15" s="34" t="s">
        <v>225</v>
      </c>
      <c r="AW15" s="74" t="s">
        <v>205</v>
      </c>
      <c r="AX15" s="34" t="s">
        <v>226</v>
      </c>
      <c r="AY15" s="74" t="s">
        <v>205</v>
      </c>
      <c r="AZ15" s="34" t="s">
        <v>227</v>
      </c>
      <c r="BA15" s="74" t="s">
        <v>228</v>
      </c>
      <c r="BB15" s="47"/>
      <c r="BC15" s="34">
        <v>43221</v>
      </c>
      <c r="BD15" s="34">
        <v>43556</v>
      </c>
      <c r="BE15" s="34">
        <v>43617</v>
      </c>
      <c r="BF15" s="34" t="s">
        <v>225</v>
      </c>
      <c r="BG15" s="74" t="s">
        <v>205</v>
      </c>
      <c r="BH15" s="34" t="s">
        <v>226</v>
      </c>
      <c r="BI15" s="74" t="s">
        <v>205</v>
      </c>
      <c r="BJ15" s="34" t="s">
        <v>227</v>
      </c>
      <c r="BK15" s="74" t="s">
        <v>228</v>
      </c>
      <c r="BL15" s="47"/>
      <c r="BM15" s="34">
        <v>43221</v>
      </c>
      <c r="BN15" s="34">
        <v>43556</v>
      </c>
      <c r="BO15" s="34">
        <v>43617</v>
      </c>
      <c r="BP15" s="34" t="s">
        <v>225</v>
      </c>
      <c r="BQ15" s="74" t="s">
        <v>205</v>
      </c>
      <c r="BR15" s="34" t="s">
        <v>226</v>
      </c>
      <c r="BS15" s="74" t="s">
        <v>205</v>
      </c>
      <c r="BT15" s="34" t="s">
        <v>227</v>
      </c>
      <c r="BU15" s="74" t="s">
        <v>228</v>
      </c>
    </row>
    <row r="16" spans="2:73" x14ac:dyDescent="0.3">
      <c r="B16" s="35">
        <v>1010</v>
      </c>
      <c r="C16" s="36" t="s">
        <v>176</v>
      </c>
      <c r="D16" s="47"/>
      <c r="E16" s="48">
        <v>4</v>
      </c>
      <c r="F16" s="48">
        <v>0</v>
      </c>
      <c r="G16" s="48">
        <v>0</v>
      </c>
      <c r="H16" s="136">
        <v>-4</v>
      </c>
      <c r="I16" s="45">
        <v>-1</v>
      </c>
      <c r="J16" s="136">
        <v>0</v>
      </c>
      <c r="K16" s="45" t="s">
        <v>346</v>
      </c>
      <c r="L16" s="114">
        <v>13</v>
      </c>
      <c r="M16" s="45">
        <v>0</v>
      </c>
      <c r="O16" s="48">
        <v>4</v>
      </c>
      <c r="P16" s="48">
        <v>0</v>
      </c>
      <c r="Q16" s="48">
        <v>0</v>
      </c>
      <c r="R16" s="136">
        <v>-4</v>
      </c>
      <c r="S16" s="45">
        <v>-1</v>
      </c>
      <c r="T16" s="136">
        <v>0</v>
      </c>
      <c r="U16" s="45" t="s">
        <v>346</v>
      </c>
      <c r="V16" s="114">
        <v>0</v>
      </c>
      <c r="W16" s="45">
        <v>0</v>
      </c>
      <c r="Y16" s="48">
        <v>0</v>
      </c>
      <c r="Z16" s="48">
        <v>0</v>
      </c>
      <c r="AA16" s="48">
        <v>0</v>
      </c>
      <c r="AB16" s="136">
        <v>0</v>
      </c>
      <c r="AC16" s="45" t="s">
        <v>346</v>
      </c>
      <c r="AD16" s="136">
        <v>0</v>
      </c>
      <c r="AE16" s="45" t="s">
        <v>346</v>
      </c>
      <c r="AF16" s="114">
        <v>0</v>
      </c>
      <c r="AG16" s="45">
        <v>0</v>
      </c>
      <c r="AI16" s="48">
        <v>0</v>
      </c>
      <c r="AJ16" s="48">
        <v>0</v>
      </c>
      <c r="AK16" s="48">
        <v>0</v>
      </c>
      <c r="AL16" s="136">
        <v>0</v>
      </c>
      <c r="AM16" s="45" t="s">
        <v>346</v>
      </c>
      <c r="AN16" s="136">
        <v>0</v>
      </c>
      <c r="AO16" s="45" t="s">
        <v>346</v>
      </c>
      <c r="AP16" s="114">
        <v>13</v>
      </c>
      <c r="AQ16" s="45">
        <v>0</v>
      </c>
      <c r="AS16" s="48">
        <v>0</v>
      </c>
      <c r="AT16" s="48">
        <v>0</v>
      </c>
      <c r="AU16" s="48">
        <v>0</v>
      </c>
      <c r="AV16" s="136">
        <v>0</v>
      </c>
      <c r="AW16" s="45" t="s">
        <v>346</v>
      </c>
      <c r="AX16" s="136">
        <v>0</v>
      </c>
      <c r="AY16" s="45" t="s">
        <v>346</v>
      </c>
      <c r="AZ16" s="114">
        <v>0</v>
      </c>
      <c r="BA16" s="45">
        <v>0</v>
      </c>
      <c r="BB16" s="47"/>
      <c r="BC16" s="48">
        <v>0</v>
      </c>
      <c r="BD16" s="48">
        <v>0</v>
      </c>
      <c r="BE16" s="48">
        <v>0</v>
      </c>
      <c r="BF16" s="136">
        <v>0</v>
      </c>
      <c r="BG16" s="45" t="s">
        <v>346</v>
      </c>
      <c r="BH16" s="136">
        <v>0</v>
      </c>
      <c r="BI16" s="45" t="s">
        <v>346</v>
      </c>
      <c r="BJ16" s="114">
        <v>0</v>
      </c>
      <c r="BK16" s="45">
        <v>0</v>
      </c>
      <c r="BL16" s="47"/>
      <c r="BM16" s="48">
        <v>0</v>
      </c>
      <c r="BN16" s="48">
        <v>0</v>
      </c>
      <c r="BO16" s="48">
        <v>0</v>
      </c>
      <c r="BP16" s="136">
        <v>0</v>
      </c>
      <c r="BQ16" s="45" t="s">
        <v>346</v>
      </c>
      <c r="BR16" s="136">
        <v>0</v>
      </c>
      <c r="BS16" s="45" t="s">
        <v>346</v>
      </c>
      <c r="BT16" s="114">
        <v>0</v>
      </c>
      <c r="BU16" s="45">
        <v>0</v>
      </c>
    </row>
    <row r="17" spans="2:73" x14ac:dyDescent="0.3">
      <c r="B17" s="35">
        <v>1039</v>
      </c>
      <c r="C17" s="36" t="s">
        <v>182</v>
      </c>
      <c r="D17" s="47"/>
      <c r="E17" s="48">
        <v>17</v>
      </c>
      <c r="F17" s="48">
        <v>53</v>
      </c>
      <c r="G17" s="48">
        <v>7</v>
      </c>
      <c r="H17" s="136">
        <v>-10</v>
      </c>
      <c r="I17" s="45">
        <v>-0.58823529411764708</v>
      </c>
      <c r="J17" s="136">
        <v>-46</v>
      </c>
      <c r="K17" s="45">
        <v>-0.86792452830188682</v>
      </c>
      <c r="L17" s="114">
        <v>84.380813953488371</v>
      </c>
      <c r="M17" s="45">
        <v>8.2957246701347021E-2</v>
      </c>
      <c r="O17" s="48">
        <v>17</v>
      </c>
      <c r="P17" s="48">
        <v>31</v>
      </c>
      <c r="Q17" s="48">
        <v>4</v>
      </c>
      <c r="R17" s="136">
        <v>-13</v>
      </c>
      <c r="S17" s="45">
        <v>-0.76470588235294112</v>
      </c>
      <c r="T17" s="136">
        <v>-27</v>
      </c>
      <c r="U17" s="45">
        <v>-0.87096774193548387</v>
      </c>
      <c r="V17" s="114">
        <v>20</v>
      </c>
      <c r="W17" s="45">
        <v>0.2</v>
      </c>
      <c r="Y17" s="48">
        <v>0</v>
      </c>
      <c r="Z17" s="48">
        <v>0</v>
      </c>
      <c r="AA17" s="48">
        <v>0</v>
      </c>
      <c r="AB17" s="136">
        <v>0</v>
      </c>
      <c r="AC17" s="45" t="s">
        <v>346</v>
      </c>
      <c r="AD17" s="136">
        <v>0</v>
      </c>
      <c r="AE17" s="45" t="s">
        <v>346</v>
      </c>
      <c r="AF17" s="114">
        <v>0</v>
      </c>
      <c r="AG17" s="45">
        <v>0</v>
      </c>
      <c r="AI17" s="48">
        <v>0</v>
      </c>
      <c r="AJ17" s="48">
        <v>5</v>
      </c>
      <c r="AK17" s="48">
        <v>1</v>
      </c>
      <c r="AL17" s="136">
        <v>1</v>
      </c>
      <c r="AM17" s="45" t="s">
        <v>346</v>
      </c>
      <c r="AN17" s="136">
        <v>-4</v>
      </c>
      <c r="AO17" s="45">
        <v>-0.8</v>
      </c>
      <c r="AP17" s="114">
        <v>13</v>
      </c>
      <c r="AQ17" s="45">
        <v>7.6923076923076927E-2</v>
      </c>
      <c r="AS17" s="48">
        <v>0</v>
      </c>
      <c r="AT17" s="48">
        <v>17</v>
      </c>
      <c r="AU17" s="48">
        <v>2</v>
      </c>
      <c r="AV17" s="136">
        <v>2</v>
      </c>
      <c r="AW17" s="45" t="s">
        <v>346</v>
      </c>
      <c r="AX17" s="136">
        <v>-15</v>
      </c>
      <c r="AY17" s="45">
        <v>-0.88235294117647056</v>
      </c>
      <c r="AZ17" s="114">
        <v>51.380813953488371</v>
      </c>
      <c r="BA17" s="45">
        <v>3.8925035360678928E-2</v>
      </c>
      <c r="BB17" s="47"/>
      <c r="BC17" s="48">
        <v>0</v>
      </c>
      <c r="BD17" s="48">
        <v>0</v>
      </c>
      <c r="BE17" s="48">
        <v>0</v>
      </c>
      <c r="BF17" s="136">
        <v>0</v>
      </c>
      <c r="BG17" s="45" t="s">
        <v>346</v>
      </c>
      <c r="BH17" s="136">
        <v>0</v>
      </c>
      <c r="BI17" s="45" t="s">
        <v>346</v>
      </c>
      <c r="BJ17" s="114">
        <v>0</v>
      </c>
      <c r="BK17" s="45">
        <v>0</v>
      </c>
      <c r="BL17" s="47"/>
      <c r="BM17" s="48">
        <v>0</v>
      </c>
      <c r="BN17" s="48">
        <v>0</v>
      </c>
      <c r="BO17" s="48">
        <v>0</v>
      </c>
      <c r="BP17" s="136">
        <v>0</v>
      </c>
      <c r="BQ17" s="45" t="s">
        <v>346</v>
      </c>
      <c r="BR17" s="136">
        <v>0</v>
      </c>
      <c r="BS17" s="45" t="s">
        <v>346</v>
      </c>
      <c r="BT17" s="114">
        <v>0</v>
      </c>
      <c r="BU17" s="45">
        <v>0</v>
      </c>
    </row>
    <row r="18" spans="2:73" x14ac:dyDescent="0.3">
      <c r="B18" s="35">
        <v>1047</v>
      </c>
      <c r="C18" s="36" t="s">
        <v>181</v>
      </c>
      <c r="D18" s="47"/>
      <c r="E18" s="48">
        <v>58</v>
      </c>
      <c r="F18" s="48">
        <v>40</v>
      </c>
      <c r="G18" s="48">
        <v>3</v>
      </c>
      <c r="H18" s="136">
        <v>-55</v>
      </c>
      <c r="I18" s="45">
        <v>-0.94827586206896552</v>
      </c>
      <c r="J18" s="136">
        <v>-37</v>
      </c>
      <c r="K18" s="45">
        <v>-0.92500000000000004</v>
      </c>
      <c r="L18" s="114">
        <v>51.14825581395349</v>
      </c>
      <c r="M18" s="45">
        <v>5.8653026427962489E-2</v>
      </c>
      <c r="O18" s="48">
        <v>58</v>
      </c>
      <c r="P18" s="48">
        <v>34</v>
      </c>
      <c r="Q18" s="48">
        <v>2</v>
      </c>
      <c r="R18" s="136">
        <v>-56</v>
      </c>
      <c r="S18" s="45">
        <v>-0.96551724137931039</v>
      </c>
      <c r="T18" s="136">
        <v>-32</v>
      </c>
      <c r="U18" s="45">
        <v>-0.94117647058823528</v>
      </c>
      <c r="V18" s="114">
        <v>22</v>
      </c>
      <c r="W18" s="45">
        <v>9.0909090909090912E-2</v>
      </c>
      <c r="Y18" s="48">
        <v>0</v>
      </c>
      <c r="Z18" s="48">
        <v>0</v>
      </c>
      <c r="AA18" s="48">
        <v>0</v>
      </c>
      <c r="AB18" s="136">
        <v>0</v>
      </c>
      <c r="AC18" s="45" t="s">
        <v>346</v>
      </c>
      <c r="AD18" s="136">
        <v>0</v>
      </c>
      <c r="AE18" s="45" t="s">
        <v>346</v>
      </c>
      <c r="AF18" s="114">
        <v>0</v>
      </c>
      <c r="AG18" s="45">
        <v>0</v>
      </c>
      <c r="AI18" s="48">
        <v>0</v>
      </c>
      <c r="AJ18" s="48">
        <v>3</v>
      </c>
      <c r="AK18" s="48">
        <v>0</v>
      </c>
      <c r="AL18" s="136">
        <v>0</v>
      </c>
      <c r="AM18" s="45" t="s">
        <v>346</v>
      </c>
      <c r="AN18" s="136">
        <v>-3</v>
      </c>
      <c r="AO18" s="45">
        <v>-1</v>
      </c>
      <c r="AP18" s="114">
        <v>13</v>
      </c>
      <c r="AQ18" s="45">
        <v>0</v>
      </c>
      <c r="AS18" s="48">
        <v>0</v>
      </c>
      <c r="AT18" s="48">
        <v>3</v>
      </c>
      <c r="AU18" s="48">
        <v>0</v>
      </c>
      <c r="AV18" s="136">
        <v>0</v>
      </c>
      <c r="AW18" s="45" t="s">
        <v>346</v>
      </c>
      <c r="AX18" s="136">
        <v>-3</v>
      </c>
      <c r="AY18" s="45">
        <v>-1</v>
      </c>
      <c r="AZ18" s="114">
        <v>16.14825581395349</v>
      </c>
      <c r="BA18" s="45">
        <v>0</v>
      </c>
      <c r="BB18" s="47"/>
      <c r="BC18" s="48">
        <v>0</v>
      </c>
      <c r="BD18" s="48">
        <v>0</v>
      </c>
      <c r="BE18" s="48">
        <v>1</v>
      </c>
      <c r="BF18" s="136">
        <v>1</v>
      </c>
      <c r="BG18" s="45" t="s">
        <v>346</v>
      </c>
      <c r="BH18" s="136">
        <v>1</v>
      </c>
      <c r="BI18" s="45" t="s">
        <v>346</v>
      </c>
      <c r="BJ18" s="114">
        <v>0</v>
      </c>
      <c r="BK18" s="45">
        <v>0</v>
      </c>
      <c r="BL18" s="47"/>
      <c r="BM18" s="48">
        <v>0</v>
      </c>
      <c r="BN18" s="48">
        <v>0</v>
      </c>
      <c r="BO18" s="48">
        <v>0</v>
      </c>
      <c r="BP18" s="136">
        <v>0</v>
      </c>
      <c r="BQ18" s="45" t="s">
        <v>346</v>
      </c>
      <c r="BR18" s="136">
        <v>0</v>
      </c>
      <c r="BS18" s="45" t="s">
        <v>346</v>
      </c>
      <c r="BT18" s="114">
        <v>0</v>
      </c>
      <c r="BU18" s="45">
        <v>0</v>
      </c>
    </row>
    <row r="19" spans="2:73" x14ac:dyDescent="0.3">
      <c r="B19" s="35">
        <v>1061</v>
      </c>
      <c r="C19" s="36" t="s">
        <v>177</v>
      </c>
      <c r="D19" s="47"/>
      <c r="E19" s="48">
        <v>1</v>
      </c>
      <c r="F19" s="48">
        <v>17</v>
      </c>
      <c r="G19" s="48">
        <v>5</v>
      </c>
      <c r="H19" s="136">
        <v>4</v>
      </c>
      <c r="I19" s="45">
        <v>4</v>
      </c>
      <c r="J19" s="136">
        <v>-12</v>
      </c>
      <c r="K19" s="45">
        <v>-0.70588235294117652</v>
      </c>
      <c r="L19" s="114">
        <v>30.212209302325583</v>
      </c>
      <c r="M19" s="45">
        <v>0.16549600692773983</v>
      </c>
      <c r="O19" s="48">
        <v>1</v>
      </c>
      <c r="P19" s="48">
        <v>9</v>
      </c>
      <c r="Q19" s="48">
        <v>3</v>
      </c>
      <c r="R19" s="136">
        <v>2</v>
      </c>
      <c r="S19" s="45">
        <v>2</v>
      </c>
      <c r="T19" s="136">
        <v>-6</v>
      </c>
      <c r="U19" s="45">
        <v>-0.66666666666666663</v>
      </c>
      <c r="V19" s="114">
        <v>4</v>
      </c>
      <c r="W19" s="45">
        <v>0.75</v>
      </c>
      <c r="Y19" s="48">
        <v>0</v>
      </c>
      <c r="Z19" s="48">
        <v>0</v>
      </c>
      <c r="AA19" s="48">
        <v>0</v>
      </c>
      <c r="AB19" s="136">
        <v>0</v>
      </c>
      <c r="AC19" s="45" t="s">
        <v>346</v>
      </c>
      <c r="AD19" s="136">
        <v>0</v>
      </c>
      <c r="AE19" s="45" t="s">
        <v>346</v>
      </c>
      <c r="AF19" s="114">
        <v>0</v>
      </c>
      <c r="AG19" s="45">
        <v>0</v>
      </c>
      <c r="AI19" s="48">
        <v>0</v>
      </c>
      <c r="AJ19" s="48">
        <v>4</v>
      </c>
      <c r="AK19" s="48">
        <v>1</v>
      </c>
      <c r="AL19" s="136">
        <v>1</v>
      </c>
      <c r="AM19" s="45" t="s">
        <v>346</v>
      </c>
      <c r="AN19" s="136">
        <v>-3</v>
      </c>
      <c r="AO19" s="45">
        <v>-0.75</v>
      </c>
      <c r="AP19" s="114">
        <v>13</v>
      </c>
      <c r="AQ19" s="45">
        <v>7.6923076923076927E-2</v>
      </c>
      <c r="AS19" s="48">
        <v>0</v>
      </c>
      <c r="AT19" s="48">
        <v>4</v>
      </c>
      <c r="AU19" s="48">
        <v>1</v>
      </c>
      <c r="AV19" s="136">
        <v>1</v>
      </c>
      <c r="AW19" s="45" t="s">
        <v>346</v>
      </c>
      <c r="AX19" s="136">
        <v>-3</v>
      </c>
      <c r="AY19" s="45">
        <v>-0.75</v>
      </c>
      <c r="AZ19" s="114">
        <v>13.212209302325583</v>
      </c>
      <c r="BA19" s="45">
        <v>7.5687568756875684E-2</v>
      </c>
      <c r="BB19" s="47"/>
      <c r="BC19" s="48">
        <v>0</v>
      </c>
      <c r="BD19" s="48">
        <v>0</v>
      </c>
      <c r="BE19" s="48">
        <v>0</v>
      </c>
      <c r="BF19" s="136">
        <v>0</v>
      </c>
      <c r="BG19" s="45" t="s">
        <v>346</v>
      </c>
      <c r="BH19" s="136">
        <v>0</v>
      </c>
      <c r="BI19" s="45" t="s">
        <v>346</v>
      </c>
      <c r="BJ19" s="114">
        <v>0</v>
      </c>
      <c r="BK19" s="45">
        <v>0</v>
      </c>
      <c r="BL19" s="47"/>
      <c r="BM19" s="48">
        <v>0</v>
      </c>
      <c r="BN19" s="48">
        <v>0</v>
      </c>
      <c r="BO19" s="48">
        <v>0</v>
      </c>
      <c r="BP19" s="136">
        <v>0</v>
      </c>
      <c r="BQ19" s="45" t="s">
        <v>346</v>
      </c>
      <c r="BR19" s="136">
        <v>0</v>
      </c>
      <c r="BS19" s="45" t="s">
        <v>346</v>
      </c>
      <c r="BT19" s="114">
        <v>0</v>
      </c>
      <c r="BU19" s="45">
        <v>0</v>
      </c>
    </row>
    <row r="20" spans="2:73" x14ac:dyDescent="0.3">
      <c r="B20" s="35">
        <v>1070</v>
      </c>
      <c r="C20" s="37" t="s">
        <v>180</v>
      </c>
      <c r="D20" s="47"/>
      <c r="E20" s="48">
        <v>13</v>
      </c>
      <c r="F20" s="48">
        <v>9</v>
      </c>
      <c r="G20" s="48">
        <v>4</v>
      </c>
      <c r="H20" s="136">
        <v>-9</v>
      </c>
      <c r="I20" s="45">
        <v>-0.69230769230769229</v>
      </c>
      <c r="J20" s="136">
        <v>-5</v>
      </c>
      <c r="K20" s="45">
        <v>-0.55555555555555558</v>
      </c>
      <c r="L20" s="114">
        <v>29.404069767441861</v>
      </c>
      <c r="M20" s="45">
        <v>0.13603559070687099</v>
      </c>
      <c r="O20" s="48">
        <v>13</v>
      </c>
      <c r="P20" s="48">
        <v>9</v>
      </c>
      <c r="Q20" s="48">
        <v>4</v>
      </c>
      <c r="R20" s="136">
        <v>-9</v>
      </c>
      <c r="S20" s="45">
        <v>-0.69230769230769229</v>
      </c>
      <c r="T20" s="136">
        <v>-5</v>
      </c>
      <c r="U20" s="45">
        <v>-0.55555555555555558</v>
      </c>
      <c r="V20" s="114">
        <v>12</v>
      </c>
      <c r="W20" s="45">
        <v>0.33333333333333331</v>
      </c>
      <c r="Y20" s="48">
        <v>0</v>
      </c>
      <c r="Z20" s="48">
        <v>0</v>
      </c>
      <c r="AA20" s="48">
        <v>0</v>
      </c>
      <c r="AB20" s="136">
        <v>0</v>
      </c>
      <c r="AC20" s="45" t="s">
        <v>346</v>
      </c>
      <c r="AD20" s="136">
        <v>0</v>
      </c>
      <c r="AE20" s="45" t="s">
        <v>346</v>
      </c>
      <c r="AF20" s="114">
        <v>0</v>
      </c>
      <c r="AG20" s="45">
        <v>0</v>
      </c>
      <c r="AI20" s="48">
        <v>0</v>
      </c>
      <c r="AJ20" s="48">
        <v>0</v>
      </c>
      <c r="AK20" s="48">
        <v>0</v>
      </c>
      <c r="AL20" s="136">
        <v>0</v>
      </c>
      <c r="AM20" s="45" t="s">
        <v>346</v>
      </c>
      <c r="AN20" s="136">
        <v>0</v>
      </c>
      <c r="AO20" s="45" t="s">
        <v>346</v>
      </c>
      <c r="AP20" s="114">
        <v>13</v>
      </c>
      <c r="AQ20" s="45">
        <v>0</v>
      </c>
      <c r="AS20" s="48">
        <v>0</v>
      </c>
      <c r="AT20" s="48">
        <v>0</v>
      </c>
      <c r="AU20" s="48">
        <v>0</v>
      </c>
      <c r="AV20" s="136">
        <v>0</v>
      </c>
      <c r="AW20" s="45" t="s">
        <v>346</v>
      </c>
      <c r="AX20" s="136">
        <v>0</v>
      </c>
      <c r="AY20" s="45" t="s">
        <v>346</v>
      </c>
      <c r="AZ20" s="114">
        <v>4.4040697674418601</v>
      </c>
      <c r="BA20" s="45">
        <v>0</v>
      </c>
      <c r="BB20" s="47"/>
      <c r="BC20" s="48">
        <v>0</v>
      </c>
      <c r="BD20" s="48">
        <v>0</v>
      </c>
      <c r="BE20" s="48">
        <v>0</v>
      </c>
      <c r="BF20" s="136">
        <v>0</v>
      </c>
      <c r="BG20" s="45" t="s">
        <v>346</v>
      </c>
      <c r="BH20" s="136">
        <v>0</v>
      </c>
      <c r="BI20" s="45" t="s">
        <v>346</v>
      </c>
      <c r="BJ20" s="114">
        <v>0</v>
      </c>
      <c r="BK20" s="45">
        <v>0</v>
      </c>
      <c r="BL20" s="47"/>
      <c r="BM20" s="48">
        <v>0</v>
      </c>
      <c r="BN20" s="48">
        <v>0</v>
      </c>
      <c r="BO20" s="48">
        <v>0</v>
      </c>
      <c r="BP20" s="136">
        <v>0</v>
      </c>
      <c r="BQ20" s="45" t="s">
        <v>346</v>
      </c>
      <c r="BR20" s="136">
        <v>0</v>
      </c>
      <c r="BS20" s="45" t="s">
        <v>346</v>
      </c>
      <c r="BT20" s="114">
        <v>0</v>
      </c>
      <c r="BU20" s="45">
        <v>0</v>
      </c>
    </row>
    <row r="21" spans="2:73" x14ac:dyDescent="0.3">
      <c r="B21" s="35">
        <v>1083</v>
      </c>
      <c r="C21" s="36" t="s">
        <v>215</v>
      </c>
      <c r="D21" s="47"/>
      <c r="E21" s="48">
        <v>31</v>
      </c>
      <c r="F21" s="48">
        <v>53</v>
      </c>
      <c r="G21" s="48">
        <v>6</v>
      </c>
      <c r="H21" s="136">
        <v>-25</v>
      </c>
      <c r="I21" s="45">
        <v>-0.80645161290322576</v>
      </c>
      <c r="J21" s="136">
        <v>-47</v>
      </c>
      <c r="K21" s="45">
        <v>-0.8867924528301887</v>
      </c>
      <c r="L21" s="114">
        <v>76.572674418604649</v>
      </c>
      <c r="M21" s="45">
        <v>7.8356934057173228E-2</v>
      </c>
      <c r="O21" s="48">
        <v>29</v>
      </c>
      <c r="P21" s="48">
        <v>37</v>
      </c>
      <c r="Q21" s="48">
        <v>4</v>
      </c>
      <c r="R21" s="136">
        <v>-25</v>
      </c>
      <c r="S21" s="45">
        <v>-0.86206896551724133</v>
      </c>
      <c r="T21" s="136">
        <v>-33</v>
      </c>
      <c r="U21" s="45">
        <v>-0.89189189189189189</v>
      </c>
      <c r="V21" s="114">
        <v>21</v>
      </c>
      <c r="W21" s="45">
        <v>0.19047619047619047</v>
      </c>
      <c r="Y21" s="48">
        <v>2</v>
      </c>
      <c r="Z21" s="48">
        <v>0</v>
      </c>
      <c r="AA21" s="48">
        <v>0</v>
      </c>
      <c r="AB21" s="136">
        <v>-2</v>
      </c>
      <c r="AC21" s="45">
        <v>-1</v>
      </c>
      <c r="AD21" s="136">
        <v>0</v>
      </c>
      <c r="AE21" s="45" t="s">
        <v>346</v>
      </c>
      <c r="AF21" s="114">
        <v>0</v>
      </c>
      <c r="AG21" s="45">
        <v>0</v>
      </c>
      <c r="AI21" s="48">
        <v>0</v>
      </c>
      <c r="AJ21" s="48">
        <v>8</v>
      </c>
      <c r="AK21" s="48">
        <v>1</v>
      </c>
      <c r="AL21" s="136">
        <v>1</v>
      </c>
      <c r="AM21" s="45" t="s">
        <v>346</v>
      </c>
      <c r="AN21" s="136">
        <v>-7</v>
      </c>
      <c r="AO21" s="45">
        <v>-0.875</v>
      </c>
      <c r="AP21" s="114">
        <v>13</v>
      </c>
      <c r="AQ21" s="45">
        <v>7.6923076923076927E-2</v>
      </c>
      <c r="AS21" s="48">
        <v>0</v>
      </c>
      <c r="AT21" s="48">
        <v>8</v>
      </c>
      <c r="AU21" s="48">
        <v>1</v>
      </c>
      <c r="AV21" s="136">
        <v>1</v>
      </c>
      <c r="AW21" s="45" t="s">
        <v>346</v>
      </c>
      <c r="AX21" s="136">
        <v>-7</v>
      </c>
      <c r="AY21" s="45">
        <v>-0.875</v>
      </c>
      <c r="AZ21" s="114">
        <v>42.572674418604649</v>
      </c>
      <c r="BA21" s="45">
        <v>2.3489245476271767E-2</v>
      </c>
      <c r="BB21" s="47"/>
      <c r="BC21" s="48">
        <v>0</v>
      </c>
      <c r="BD21" s="48">
        <v>0</v>
      </c>
      <c r="BE21" s="48">
        <v>0</v>
      </c>
      <c r="BF21" s="136">
        <v>0</v>
      </c>
      <c r="BG21" s="45" t="s">
        <v>346</v>
      </c>
      <c r="BH21" s="136">
        <v>0</v>
      </c>
      <c r="BI21" s="45" t="s">
        <v>346</v>
      </c>
      <c r="BJ21" s="114">
        <v>0</v>
      </c>
      <c r="BK21" s="45">
        <v>0</v>
      </c>
      <c r="BL21" s="47"/>
      <c r="BM21" s="48">
        <v>0</v>
      </c>
      <c r="BN21" s="48">
        <v>0</v>
      </c>
      <c r="BO21" s="48">
        <v>0</v>
      </c>
      <c r="BP21" s="136">
        <v>0</v>
      </c>
      <c r="BQ21" s="45" t="s">
        <v>346</v>
      </c>
      <c r="BR21" s="136">
        <v>0</v>
      </c>
      <c r="BS21" s="45" t="s">
        <v>346</v>
      </c>
      <c r="BT21" s="114">
        <v>0</v>
      </c>
      <c r="BU21" s="45">
        <v>0</v>
      </c>
    </row>
    <row r="22" spans="2:73" x14ac:dyDescent="0.3">
      <c r="B22" s="35">
        <v>1130</v>
      </c>
      <c r="C22" s="36" t="s">
        <v>178</v>
      </c>
      <c r="D22" s="47"/>
      <c r="E22" s="48">
        <v>24</v>
      </c>
      <c r="F22" s="48">
        <v>35</v>
      </c>
      <c r="G22" s="48">
        <v>7</v>
      </c>
      <c r="H22" s="136">
        <v>-17</v>
      </c>
      <c r="I22" s="45">
        <v>-0.70833333333333337</v>
      </c>
      <c r="J22" s="136">
        <v>-28</v>
      </c>
      <c r="K22" s="45">
        <v>-0.8</v>
      </c>
      <c r="L22" s="114">
        <v>40.08430232558139</v>
      </c>
      <c r="M22" s="45">
        <v>0.1746319530060193</v>
      </c>
      <c r="O22" s="48">
        <v>24</v>
      </c>
      <c r="P22" s="48">
        <v>19</v>
      </c>
      <c r="Q22" s="48">
        <v>4</v>
      </c>
      <c r="R22" s="136">
        <v>-20</v>
      </c>
      <c r="S22" s="45">
        <v>-0.83333333333333337</v>
      </c>
      <c r="T22" s="136">
        <v>-15</v>
      </c>
      <c r="U22" s="45">
        <v>-0.78947368421052633</v>
      </c>
      <c r="V22" s="114">
        <v>8</v>
      </c>
      <c r="W22" s="45">
        <v>0.5</v>
      </c>
      <c r="Y22" s="48">
        <v>0</v>
      </c>
      <c r="Z22" s="48">
        <v>0</v>
      </c>
      <c r="AA22" s="48">
        <v>0</v>
      </c>
      <c r="AB22" s="136">
        <v>0</v>
      </c>
      <c r="AC22" s="45" t="s">
        <v>346</v>
      </c>
      <c r="AD22" s="136">
        <v>0</v>
      </c>
      <c r="AE22" s="45" t="s">
        <v>346</v>
      </c>
      <c r="AF22" s="114">
        <v>0</v>
      </c>
      <c r="AG22" s="45">
        <v>0</v>
      </c>
      <c r="AI22" s="48">
        <v>0</v>
      </c>
      <c r="AJ22" s="48">
        <v>3</v>
      </c>
      <c r="AK22" s="48">
        <v>0</v>
      </c>
      <c r="AL22" s="136">
        <v>0</v>
      </c>
      <c r="AM22" s="45" t="s">
        <v>346</v>
      </c>
      <c r="AN22" s="136">
        <v>-3</v>
      </c>
      <c r="AO22" s="45">
        <v>-1</v>
      </c>
      <c r="AP22" s="114">
        <v>13</v>
      </c>
      <c r="AQ22" s="45">
        <v>0</v>
      </c>
      <c r="AS22" s="48">
        <v>0</v>
      </c>
      <c r="AT22" s="48">
        <v>13</v>
      </c>
      <c r="AU22" s="48">
        <v>3</v>
      </c>
      <c r="AV22" s="136">
        <v>3</v>
      </c>
      <c r="AW22" s="45" t="s">
        <v>346</v>
      </c>
      <c r="AX22" s="136">
        <v>-10</v>
      </c>
      <c r="AY22" s="45">
        <v>-0.76923076923076927</v>
      </c>
      <c r="AZ22" s="114">
        <v>19.084302325581394</v>
      </c>
      <c r="BA22" s="45">
        <v>0.15719725818735722</v>
      </c>
      <c r="BB22" s="47"/>
      <c r="BC22" s="48">
        <v>0</v>
      </c>
      <c r="BD22" s="48">
        <v>0</v>
      </c>
      <c r="BE22" s="48">
        <v>0</v>
      </c>
      <c r="BF22" s="136">
        <v>0</v>
      </c>
      <c r="BG22" s="45" t="s">
        <v>346</v>
      </c>
      <c r="BH22" s="136">
        <v>0</v>
      </c>
      <c r="BI22" s="45" t="s">
        <v>346</v>
      </c>
      <c r="BJ22" s="114">
        <v>0</v>
      </c>
      <c r="BK22" s="45">
        <v>0</v>
      </c>
      <c r="BL22" s="47"/>
      <c r="BM22" s="48">
        <v>0</v>
      </c>
      <c r="BN22" s="48">
        <v>0</v>
      </c>
      <c r="BO22" s="48">
        <v>0</v>
      </c>
      <c r="BP22" s="136">
        <v>0</v>
      </c>
      <c r="BQ22" s="45" t="s">
        <v>346</v>
      </c>
      <c r="BR22" s="136">
        <v>0</v>
      </c>
      <c r="BS22" s="45" t="s">
        <v>346</v>
      </c>
      <c r="BT22" s="114">
        <v>0</v>
      </c>
      <c r="BU22" s="45">
        <v>0</v>
      </c>
    </row>
    <row r="23" spans="2:73" x14ac:dyDescent="0.3">
      <c r="B23" s="35">
        <v>1189</v>
      </c>
      <c r="C23" s="36" t="s">
        <v>147</v>
      </c>
      <c r="D23" s="47"/>
      <c r="E23" s="48">
        <v>14</v>
      </c>
      <c r="F23" s="48">
        <v>32</v>
      </c>
      <c r="G23" s="48">
        <v>2</v>
      </c>
      <c r="H23" s="136">
        <v>-12</v>
      </c>
      <c r="I23" s="45">
        <v>-0.8571428571428571</v>
      </c>
      <c r="J23" s="136">
        <v>-30</v>
      </c>
      <c r="K23" s="45">
        <v>-0.9375</v>
      </c>
      <c r="L23" s="114">
        <v>76.148255813953483</v>
      </c>
      <c r="M23" s="45">
        <v>2.6264554304256539E-2</v>
      </c>
      <c r="O23" s="48">
        <v>14</v>
      </c>
      <c r="P23" s="48">
        <v>22</v>
      </c>
      <c r="Q23" s="48">
        <v>0</v>
      </c>
      <c r="R23" s="136">
        <v>-14</v>
      </c>
      <c r="S23" s="45">
        <v>-1</v>
      </c>
      <c r="T23" s="136">
        <v>-22</v>
      </c>
      <c r="U23" s="45">
        <v>-1</v>
      </c>
      <c r="V23" s="114">
        <v>47</v>
      </c>
      <c r="W23" s="45">
        <v>0</v>
      </c>
      <c r="Y23" s="48">
        <v>0</v>
      </c>
      <c r="Z23" s="48">
        <v>0</v>
      </c>
      <c r="AA23" s="48">
        <v>0</v>
      </c>
      <c r="AB23" s="136">
        <v>0</v>
      </c>
      <c r="AC23" s="45" t="s">
        <v>346</v>
      </c>
      <c r="AD23" s="136">
        <v>0</v>
      </c>
      <c r="AE23" s="45" t="s">
        <v>346</v>
      </c>
      <c r="AF23" s="114">
        <v>0</v>
      </c>
      <c r="AG23" s="45">
        <v>0</v>
      </c>
      <c r="AI23" s="48">
        <v>0</v>
      </c>
      <c r="AJ23" s="48">
        <v>5</v>
      </c>
      <c r="AK23" s="48">
        <v>1</v>
      </c>
      <c r="AL23" s="136">
        <v>1</v>
      </c>
      <c r="AM23" s="45" t="s">
        <v>346</v>
      </c>
      <c r="AN23" s="136">
        <v>-4</v>
      </c>
      <c r="AO23" s="45">
        <v>-0.8</v>
      </c>
      <c r="AP23" s="114">
        <v>13</v>
      </c>
      <c r="AQ23" s="45">
        <v>7.6923076923076927E-2</v>
      </c>
      <c r="AS23" s="48">
        <v>0</v>
      </c>
      <c r="AT23" s="48">
        <v>5</v>
      </c>
      <c r="AU23" s="48">
        <v>1</v>
      </c>
      <c r="AV23" s="136">
        <v>1</v>
      </c>
      <c r="AW23" s="45" t="s">
        <v>346</v>
      </c>
      <c r="AX23" s="136">
        <v>-4</v>
      </c>
      <c r="AY23" s="45">
        <v>-0.8</v>
      </c>
      <c r="AZ23" s="114">
        <v>16.14825581395349</v>
      </c>
      <c r="BA23" s="45">
        <v>6.1926192619261917E-2</v>
      </c>
      <c r="BB23" s="47"/>
      <c r="BC23" s="48">
        <v>0</v>
      </c>
      <c r="BD23" s="48">
        <v>0</v>
      </c>
      <c r="BE23" s="48">
        <v>0</v>
      </c>
      <c r="BF23" s="136">
        <v>0</v>
      </c>
      <c r="BG23" s="45" t="s">
        <v>346</v>
      </c>
      <c r="BH23" s="136">
        <v>0</v>
      </c>
      <c r="BI23" s="45" t="s">
        <v>346</v>
      </c>
      <c r="BJ23" s="114">
        <v>0</v>
      </c>
      <c r="BK23" s="45">
        <v>0</v>
      </c>
      <c r="BL23" s="47"/>
      <c r="BM23" s="48">
        <v>0</v>
      </c>
      <c r="BN23" s="48">
        <v>0</v>
      </c>
      <c r="BO23" s="48">
        <v>0</v>
      </c>
      <c r="BP23" s="136">
        <v>0</v>
      </c>
      <c r="BQ23" s="45" t="s">
        <v>346</v>
      </c>
      <c r="BR23" s="136">
        <v>0</v>
      </c>
      <c r="BS23" s="45" t="s">
        <v>346</v>
      </c>
      <c r="BT23" s="114">
        <v>0</v>
      </c>
      <c r="BU23" s="45">
        <v>0</v>
      </c>
    </row>
    <row r="24" spans="2:73" x14ac:dyDescent="0.3">
      <c r="B24" s="35">
        <v>1212</v>
      </c>
      <c r="C24" s="36" t="s">
        <v>42</v>
      </c>
      <c r="D24" s="47"/>
      <c r="E24" s="48">
        <v>29</v>
      </c>
      <c r="F24" s="48">
        <v>26</v>
      </c>
      <c r="G24" s="48">
        <v>2</v>
      </c>
      <c r="H24" s="136">
        <v>-27</v>
      </c>
      <c r="I24" s="45">
        <v>-0.93103448275862066</v>
      </c>
      <c r="J24" s="136">
        <v>-24</v>
      </c>
      <c r="K24" s="45">
        <v>-0.92307692307692313</v>
      </c>
      <c r="L24" s="114">
        <v>50.956395348837205</v>
      </c>
      <c r="M24" s="45">
        <v>3.9249244109760974E-2</v>
      </c>
      <c r="O24" s="48">
        <v>29</v>
      </c>
      <c r="P24" s="48">
        <v>11</v>
      </c>
      <c r="Q24" s="48">
        <v>0</v>
      </c>
      <c r="R24" s="136">
        <v>-29</v>
      </c>
      <c r="S24" s="45">
        <v>-1</v>
      </c>
      <c r="T24" s="136">
        <v>-11</v>
      </c>
      <c r="U24" s="45">
        <v>-1</v>
      </c>
      <c r="V24" s="114">
        <v>13</v>
      </c>
      <c r="W24" s="45">
        <v>0</v>
      </c>
      <c r="Y24" s="48">
        <v>0</v>
      </c>
      <c r="Z24" s="48">
        <v>0</v>
      </c>
      <c r="AA24" s="48">
        <v>0</v>
      </c>
      <c r="AB24" s="136">
        <v>0</v>
      </c>
      <c r="AC24" s="45" t="s">
        <v>346</v>
      </c>
      <c r="AD24" s="136">
        <v>0</v>
      </c>
      <c r="AE24" s="45" t="s">
        <v>346</v>
      </c>
      <c r="AF24" s="114">
        <v>0</v>
      </c>
      <c r="AG24" s="45">
        <v>0</v>
      </c>
      <c r="AI24" s="48">
        <v>0</v>
      </c>
      <c r="AJ24" s="48">
        <v>7</v>
      </c>
      <c r="AK24" s="48">
        <v>1</v>
      </c>
      <c r="AL24" s="136">
        <v>1</v>
      </c>
      <c r="AM24" s="45" t="s">
        <v>346</v>
      </c>
      <c r="AN24" s="136">
        <v>-6</v>
      </c>
      <c r="AO24" s="45">
        <v>-0.8571428571428571</v>
      </c>
      <c r="AP24" s="114">
        <v>13</v>
      </c>
      <c r="AQ24" s="45">
        <v>7.6923076923076927E-2</v>
      </c>
      <c r="AS24" s="48">
        <v>0</v>
      </c>
      <c r="AT24" s="48">
        <v>8</v>
      </c>
      <c r="AU24" s="48">
        <v>1</v>
      </c>
      <c r="AV24" s="136">
        <v>1</v>
      </c>
      <c r="AW24" s="45" t="s">
        <v>346</v>
      </c>
      <c r="AX24" s="136">
        <v>-7</v>
      </c>
      <c r="AY24" s="45">
        <v>-0.875</v>
      </c>
      <c r="AZ24" s="114">
        <v>24.956395348837209</v>
      </c>
      <c r="BA24" s="45">
        <v>4.0069889341875366E-2</v>
      </c>
      <c r="BB24" s="47"/>
      <c r="BC24" s="48">
        <v>0</v>
      </c>
      <c r="BD24" s="48">
        <v>0</v>
      </c>
      <c r="BE24" s="48">
        <v>0</v>
      </c>
      <c r="BF24" s="136">
        <v>0</v>
      </c>
      <c r="BG24" s="45" t="s">
        <v>346</v>
      </c>
      <c r="BH24" s="136">
        <v>0</v>
      </c>
      <c r="BI24" s="45" t="s">
        <v>346</v>
      </c>
      <c r="BJ24" s="114">
        <v>0</v>
      </c>
      <c r="BK24" s="45">
        <v>0</v>
      </c>
      <c r="BL24" s="47"/>
      <c r="BM24" s="48">
        <v>0</v>
      </c>
      <c r="BN24" s="48">
        <v>0</v>
      </c>
      <c r="BO24" s="48">
        <v>0</v>
      </c>
      <c r="BP24" s="136">
        <v>0</v>
      </c>
      <c r="BQ24" s="45" t="s">
        <v>346</v>
      </c>
      <c r="BR24" s="136">
        <v>0</v>
      </c>
      <c r="BS24" s="45" t="s">
        <v>346</v>
      </c>
      <c r="BT24" s="114">
        <v>0</v>
      </c>
      <c r="BU24" s="45">
        <v>0</v>
      </c>
    </row>
    <row r="25" spans="2:73" x14ac:dyDescent="0.3">
      <c r="B25" s="35">
        <v>1251</v>
      </c>
      <c r="C25" s="36" t="s">
        <v>31</v>
      </c>
      <c r="D25" s="47"/>
      <c r="E25" s="48">
        <v>69</v>
      </c>
      <c r="F25" s="48">
        <v>15</v>
      </c>
      <c r="G25" s="48">
        <v>6</v>
      </c>
      <c r="H25" s="136">
        <v>-63</v>
      </c>
      <c r="I25" s="45">
        <v>-0.91304347826086951</v>
      </c>
      <c r="J25" s="136">
        <v>-9</v>
      </c>
      <c r="K25" s="45">
        <v>-0.6</v>
      </c>
      <c r="L25" s="114">
        <v>37.872093023255815</v>
      </c>
      <c r="M25" s="45">
        <v>0.15842800122812403</v>
      </c>
      <c r="O25" s="48">
        <v>69</v>
      </c>
      <c r="P25" s="48">
        <v>10</v>
      </c>
      <c r="Q25" s="48">
        <v>2</v>
      </c>
      <c r="R25" s="136">
        <v>-67</v>
      </c>
      <c r="S25" s="45">
        <v>-0.97101449275362317</v>
      </c>
      <c r="T25" s="136">
        <v>-8</v>
      </c>
      <c r="U25" s="45">
        <v>-0.8</v>
      </c>
      <c r="V25" s="114">
        <v>18</v>
      </c>
      <c r="W25" s="45">
        <v>0.1111111111111111</v>
      </c>
      <c r="Y25" s="48">
        <v>0</v>
      </c>
      <c r="Z25" s="48">
        <v>3</v>
      </c>
      <c r="AA25" s="48">
        <v>0</v>
      </c>
      <c r="AB25" s="136">
        <v>0</v>
      </c>
      <c r="AC25" s="45" t="s">
        <v>346</v>
      </c>
      <c r="AD25" s="136">
        <v>-3</v>
      </c>
      <c r="AE25" s="45">
        <v>-1</v>
      </c>
      <c r="AF25" s="114">
        <v>1</v>
      </c>
      <c r="AG25" s="45">
        <v>0</v>
      </c>
      <c r="AI25" s="48">
        <v>0</v>
      </c>
      <c r="AJ25" s="48">
        <v>1</v>
      </c>
      <c r="AK25" s="48">
        <v>2</v>
      </c>
      <c r="AL25" s="136">
        <v>2</v>
      </c>
      <c r="AM25" s="45" t="s">
        <v>346</v>
      </c>
      <c r="AN25" s="136">
        <v>1</v>
      </c>
      <c r="AO25" s="45">
        <v>1</v>
      </c>
      <c r="AP25" s="114">
        <v>13</v>
      </c>
      <c r="AQ25" s="45">
        <v>0.15384615384615385</v>
      </c>
      <c r="AS25" s="48">
        <v>0</v>
      </c>
      <c r="AT25" s="48">
        <v>1</v>
      </c>
      <c r="AU25" s="48">
        <v>2</v>
      </c>
      <c r="AV25" s="136">
        <v>2</v>
      </c>
      <c r="AW25" s="45" t="s">
        <v>346</v>
      </c>
      <c r="AX25" s="136">
        <v>1</v>
      </c>
      <c r="AY25" s="45">
        <v>1</v>
      </c>
      <c r="AZ25" s="114">
        <v>5.8720930232558137</v>
      </c>
      <c r="BA25" s="45">
        <v>0.34059405940594062</v>
      </c>
      <c r="BB25" s="47"/>
      <c r="BC25" s="48">
        <v>0</v>
      </c>
      <c r="BD25" s="48">
        <v>0</v>
      </c>
      <c r="BE25" s="48">
        <v>0</v>
      </c>
      <c r="BF25" s="136">
        <v>0</v>
      </c>
      <c r="BG25" s="45" t="s">
        <v>346</v>
      </c>
      <c r="BH25" s="136">
        <v>0</v>
      </c>
      <c r="BI25" s="45" t="s">
        <v>346</v>
      </c>
      <c r="BJ25" s="114">
        <v>0</v>
      </c>
      <c r="BK25" s="45">
        <v>0</v>
      </c>
      <c r="BL25" s="47"/>
      <c r="BM25" s="48">
        <v>0</v>
      </c>
      <c r="BN25" s="48">
        <v>0</v>
      </c>
      <c r="BO25" s="48">
        <v>0</v>
      </c>
      <c r="BP25" s="136">
        <v>0</v>
      </c>
      <c r="BQ25" s="45" t="s">
        <v>346</v>
      </c>
      <c r="BR25" s="136">
        <v>0</v>
      </c>
      <c r="BS25" s="45" t="s">
        <v>346</v>
      </c>
      <c r="BT25" s="114">
        <v>0</v>
      </c>
      <c r="BU25" s="45">
        <v>0</v>
      </c>
    </row>
    <row r="26" spans="2:73" x14ac:dyDescent="0.3">
      <c r="B26" s="35">
        <v>1268</v>
      </c>
      <c r="C26" s="36" t="s">
        <v>219</v>
      </c>
      <c r="D26" s="47"/>
      <c r="E26" s="48">
        <v>0</v>
      </c>
      <c r="F26" s="48">
        <v>13</v>
      </c>
      <c r="G26" s="48">
        <v>2</v>
      </c>
      <c r="H26" s="136">
        <v>2</v>
      </c>
      <c r="I26" s="45" t="s">
        <v>346</v>
      </c>
      <c r="J26" s="136">
        <v>-11</v>
      </c>
      <c r="K26" s="45">
        <v>-0.84615384615384615</v>
      </c>
      <c r="L26" s="114">
        <v>0</v>
      </c>
      <c r="M26" s="45">
        <v>0</v>
      </c>
      <c r="O26" s="48">
        <v>0</v>
      </c>
      <c r="P26" s="48">
        <v>2</v>
      </c>
      <c r="Q26" s="48">
        <v>0</v>
      </c>
      <c r="R26" s="136">
        <v>0</v>
      </c>
      <c r="S26" s="45" t="s">
        <v>346</v>
      </c>
      <c r="T26" s="136">
        <v>-2</v>
      </c>
      <c r="U26" s="45">
        <v>-1</v>
      </c>
      <c r="V26" s="114">
        <v>0</v>
      </c>
      <c r="W26" s="45">
        <v>0</v>
      </c>
      <c r="Y26" s="48">
        <v>0</v>
      </c>
      <c r="Z26" s="48">
        <v>0</v>
      </c>
      <c r="AA26" s="48">
        <v>0</v>
      </c>
      <c r="AB26" s="136">
        <v>0</v>
      </c>
      <c r="AC26" s="45" t="s">
        <v>346</v>
      </c>
      <c r="AD26" s="136">
        <v>0</v>
      </c>
      <c r="AE26" s="45" t="s">
        <v>346</v>
      </c>
      <c r="AF26" s="114">
        <v>0</v>
      </c>
      <c r="AG26" s="45">
        <v>0</v>
      </c>
      <c r="AI26" s="48">
        <v>0</v>
      </c>
      <c r="AJ26" s="48">
        <v>6</v>
      </c>
      <c r="AK26" s="48">
        <v>1</v>
      </c>
      <c r="AL26" s="136">
        <v>1</v>
      </c>
      <c r="AM26" s="45" t="s">
        <v>346</v>
      </c>
      <c r="AN26" s="136">
        <v>-5</v>
      </c>
      <c r="AO26" s="45">
        <v>-0.83333333333333337</v>
      </c>
      <c r="AP26" s="114">
        <v>0</v>
      </c>
      <c r="AQ26" s="45">
        <v>0</v>
      </c>
      <c r="AS26" s="48">
        <v>0</v>
      </c>
      <c r="AT26" s="48">
        <v>5</v>
      </c>
      <c r="AU26" s="48">
        <v>1</v>
      </c>
      <c r="AV26" s="136">
        <v>1</v>
      </c>
      <c r="AW26" s="45" t="s">
        <v>346</v>
      </c>
      <c r="AX26" s="136">
        <v>-4</v>
      </c>
      <c r="AY26" s="45">
        <v>-0.8</v>
      </c>
      <c r="AZ26" s="114">
        <v>0</v>
      </c>
      <c r="BA26" s="45">
        <v>0</v>
      </c>
      <c r="BB26" s="47"/>
      <c r="BC26" s="48">
        <v>0</v>
      </c>
      <c r="BD26" s="48">
        <v>0</v>
      </c>
      <c r="BE26" s="48">
        <v>0</v>
      </c>
      <c r="BF26" s="136">
        <v>0</v>
      </c>
      <c r="BG26" s="45" t="s">
        <v>346</v>
      </c>
      <c r="BH26" s="136">
        <v>0</v>
      </c>
      <c r="BI26" s="45" t="s">
        <v>346</v>
      </c>
      <c r="BJ26" s="114">
        <v>0</v>
      </c>
      <c r="BK26" s="45">
        <v>0</v>
      </c>
      <c r="BL26" s="47"/>
      <c r="BM26" s="48">
        <v>0</v>
      </c>
      <c r="BN26" s="48">
        <v>0</v>
      </c>
      <c r="BO26" s="48">
        <v>0</v>
      </c>
      <c r="BP26" s="136">
        <v>0</v>
      </c>
      <c r="BQ26" s="45" t="s">
        <v>346</v>
      </c>
      <c r="BR26" s="136">
        <v>0</v>
      </c>
      <c r="BS26" s="45" t="s">
        <v>346</v>
      </c>
      <c r="BT26" s="114">
        <v>0</v>
      </c>
      <c r="BU26" s="45">
        <v>0</v>
      </c>
    </row>
    <row r="27" spans="2:73" x14ac:dyDescent="0.3">
      <c r="C27" s="38"/>
      <c r="D27" s="47"/>
      <c r="E27" s="49"/>
      <c r="F27" s="49"/>
      <c r="G27" s="49"/>
      <c r="H27" s="49"/>
      <c r="I27" s="46"/>
      <c r="J27" s="49"/>
      <c r="K27" s="46"/>
      <c r="L27" s="116"/>
      <c r="M27" s="46"/>
      <c r="O27" s="49"/>
      <c r="P27" s="49"/>
      <c r="Q27" s="49"/>
      <c r="R27" s="49"/>
      <c r="T27" s="49"/>
      <c r="V27" s="116"/>
      <c r="Y27" s="49"/>
      <c r="Z27" s="49"/>
      <c r="AA27" s="49"/>
      <c r="AB27" s="49"/>
      <c r="AD27" s="49"/>
      <c r="AF27" s="116"/>
      <c r="AI27" s="49"/>
      <c r="AJ27" s="49"/>
      <c r="AK27" s="49"/>
      <c r="AL27" s="49"/>
      <c r="AN27" s="49"/>
      <c r="AP27" s="116"/>
      <c r="AS27" s="49"/>
      <c r="AT27" s="49"/>
      <c r="AU27" s="49"/>
      <c r="AV27" s="49"/>
      <c r="AX27" s="49"/>
      <c r="AZ27" s="116"/>
      <c r="BB27" s="47"/>
      <c r="BC27" s="49"/>
      <c r="BD27" s="49"/>
      <c r="BE27" s="49"/>
      <c r="BF27" s="49"/>
      <c r="BG27" s="46"/>
      <c r="BH27" s="49"/>
      <c r="BI27" s="46"/>
      <c r="BJ27" s="116"/>
      <c r="BK27" s="46"/>
      <c r="BL27" s="47"/>
      <c r="BM27" s="49"/>
      <c r="BN27" s="49"/>
      <c r="BO27" s="49"/>
      <c r="BP27" s="49"/>
      <c r="BQ27" s="46"/>
      <c r="BR27" s="49"/>
      <c r="BS27" s="46"/>
      <c r="BT27" s="116"/>
      <c r="BU27" s="46"/>
    </row>
    <row r="28" spans="2:73" x14ac:dyDescent="0.2">
      <c r="B28" s="159" t="s">
        <v>158</v>
      </c>
      <c r="C28" s="159"/>
      <c r="D28" s="47"/>
      <c r="E28" s="138">
        <v>260</v>
      </c>
      <c r="F28" s="138">
        <v>293</v>
      </c>
      <c r="G28" s="138">
        <v>44</v>
      </c>
      <c r="H28" s="139">
        <v>-216</v>
      </c>
      <c r="I28" s="126">
        <v>-0.83076923076923082</v>
      </c>
      <c r="J28" s="139">
        <v>-249</v>
      </c>
      <c r="K28" s="126">
        <v>-0.84982935153583616</v>
      </c>
      <c r="L28" s="140">
        <v>489.7790697674418</v>
      </c>
      <c r="M28" s="126">
        <v>8.9836423636665802E-2</v>
      </c>
      <c r="O28" s="138">
        <v>258</v>
      </c>
      <c r="P28" s="138">
        <v>184</v>
      </c>
      <c r="Q28" s="138">
        <v>23</v>
      </c>
      <c r="R28" s="139">
        <v>-235</v>
      </c>
      <c r="S28" s="126">
        <v>-0.91085271317829453</v>
      </c>
      <c r="T28" s="139">
        <v>-161</v>
      </c>
      <c r="U28" s="126">
        <v>-0.875</v>
      </c>
      <c r="V28" s="140">
        <v>165</v>
      </c>
      <c r="W28" s="126">
        <v>0.1393939393939394</v>
      </c>
      <c r="Y28" s="138">
        <v>2</v>
      </c>
      <c r="Z28" s="138">
        <v>3</v>
      </c>
      <c r="AA28" s="138">
        <v>0</v>
      </c>
      <c r="AB28" s="139">
        <v>-2</v>
      </c>
      <c r="AC28" s="126">
        <v>-1</v>
      </c>
      <c r="AD28" s="139">
        <v>-3</v>
      </c>
      <c r="AE28" s="126">
        <v>-1</v>
      </c>
      <c r="AF28" s="140">
        <v>1</v>
      </c>
      <c r="AG28" s="126">
        <v>0</v>
      </c>
      <c r="AI28" s="138">
        <v>0</v>
      </c>
      <c r="AJ28" s="138">
        <v>42</v>
      </c>
      <c r="AK28" s="138">
        <v>8</v>
      </c>
      <c r="AL28" s="139">
        <v>8</v>
      </c>
      <c r="AM28" s="126" t="s">
        <v>346</v>
      </c>
      <c r="AN28" s="139">
        <v>-34</v>
      </c>
      <c r="AO28" s="126">
        <v>-0.80952380952380953</v>
      </c>
      <c r="AP28" s="140">
        <v>130</v>
      </c>
      <c r="AQ28" s="126">
        <v>6.1538461538461542E-2</v>
      </c>
      <c r="AS28" s="138">
        <v>0</v>
      </c>
      <c r="AT28" s="138">
        <v>64</v>
      </c>
      <c r="AU28" s="138">
        <v>12</v>
      </c>
      <c r="AV28" s="139">
        <v>12</v>
      </c>
      <c r="AW28" s="126" t="s">
        <v>346</v>
      </c>
      <c r="AX28" s="139">
        <v>-52</v>
      </c>
      <c r="AY28" s="126">
        <v>-0.8125</v>
      </c>
      <c r="AZ28" s="140">
        <v>193.77906976744185</v>
      </c>
      <c r="BA28" s="126">
        <v>6.1926192619261931E-2</v>
      </c>
      <c r="BB28" s="47"/>
      <c r="BC28" s="138">
        <v>0</v>
      </c>
      <c r="BD28" s="138">
        <v>0</v>
      </c>
      <c r="BE28" s="138">
        <v>1</v>
      </c>
      <c r="BF28" s="139">
        <v>1</v>
      </c>
      <c r="BG28" s="126" t="s">
        <v>346</v>
      </c>
      <c r="BH28" s="139">
        <v>1</v>
      </c>
      <c r="BI28" s="126" t="s">
        <v>346</v>
      </c>
      <c r="BJ28" s="140">
        <v>0</v>
      </c>
      <c r="BK28" s="126">
        <v>0</v>
      </c>
      <c r="BL28" s="47"/>
      <c r="BM28" s="138">
        <v>0</v>
      </c>
      <c r="BN28" s="138">
        <v>0</v>
      </c>
      <c r="BO28" s="138">
        <v>0</v>
      </c>
      <c r="BP28" s="139">
        <v>0</v>
      </c>
      <c r="BQ28" s="126" t="s">
        <v>346</v>
      </c>
      <c r="BR28" s="139">
        <v>0</v>
      </c>
      <c r="BS28" s="126" t="s">
        <v>346</v>
      </c>
      <c r="BT28" s="140">
        <v>0</v>
      </c>
      <c r="BU28" s="126">
        <v>0</v>
      </c>
    </row>
    <row r="29" spans="2:73" x14ac:dyDescent="0.25">
      <c r="C29" s="39"/>
      <c r="D29" s="47"/>
      <c r="E29" s="47"/>
      <c r="F29" s="47"/>
      <c r="G29" s="47"/>
      <c r="H29" s="47"/>
      <c r="I29" s="46"/>
      <c r="J29" s="47"/>
      <c r="K29" s="46"/>
      <c r="L29" s="47"/>
      <c r="M29" s="46"/>
      <c r="BB29" s="47"/>
      <c r="BC29" s="47"/>
      <c r="BD29" s="47"/>
      <c r="BE29" s="47"/>
      <c r="BF29" s="47"/>
      <c r="BG29" s="46"/>
      <c r="BH29" s="47"/>
      <c r="BI29" s="46"/>
      <c r="BJ29" s="47"/>
      <c r="BK29" s="46"/>
      <c r="BL29" s="47"/>
      <c r="BM29" s="47"/>
      <c r="BN29" s="47"/>
      <c r="BO29" s="47"/>
      <c r="BP29" s="47"/>
      <c r="BQ29" s="46"/>
      <c r="BR29" s="47"/>
      <c r="BS29" s="46"/>
      <c r="BT29" s="47"/>
      <c r="BU29" s="46"/>
    </row>
    <row r="30" spans="2:73" ht="45" x14ac:dyDescent="0.25">
      <c r="B30" s="104" t="s">
        <v>5</v>
      </c>
      <c r="C30" s="104" t="s">
        <v>159</v>
      </c>
      <c r="D30" s="47"/>
      <c r="E30" s="50">
        <v>43221</v>
      </c>
      <c r="F30" s="50">
        <v>43556</v>
      </c>
      <c r="G30" s="50">
        <v>43617</v>
      </c>
      <c r="H30" s="50" t="s">
        <v>225</v>
      </c>
      <c r="I30" s="75" t="s">
        <v>205</v>
      </c>
      <c r="J30" s="50" t="s">
        <v>226</v>
      </c>
      <c r="K30" s="75" t="s">
        <v>205</v>
      </c>
      <c r="L30" s="50" t="s">
        <v>227</v>
      </c>
      <c r="M30" s="75" t="s">
        <v>228</v>
      </c>
      <c r="O30" s="50">
        <v>43221</v>
      </c>
      <c r="P30" s="50">
        <v>43556</v>
      </c>
      <c r="Q30" s="50">
        <v>43617</v>
      </c>
      <c r="R30" s="50" t="s">
        <v>225</v>
      </c>
      <c r="S30" s="75" t="s">
        <v>205</v>
      </c>
      <c r="T30" s="50" t="s">
        <v>226</v>
      </c>
      <c r="U30" s="75" t="s">
        <v>205</v>
      </c>
      <c r="V30" s="50" t="s">
        <v>227</v>
      </c>
      <c r="W30" s="75" t="s">
        <v>228</v>
      </c>
      <c r="Y30" s="50">
        <v>43221</v>
      </c>
      <c r="Z30" s="50">
        <v>43556</v>
      </c>
      <c r="AA30" s="50">
        <v>43617</v>
      </c>
      <c r="AB30" s="50" t="s">
        <v>225</v>
      </c>
      <c r="AC30" s="75" t="s">
        <v>205</v>
      </c>
      <c r="AD30" s="50" t="s">
        <v>226</v>
      </c>
      <c r="AE30" s="75" t="s">
        <v>205</v>
      </c>
      <c r="AF30" s="50" t="s">
        <v>227</v>
      </c>
      <c r="AG30" s="75" t="s">
        <v>228</v>
      </c>
      <c r="AI30" s="50">
        <v>43221</v>
      </c>
      <c r="AJ30" s="50">
        <v>43556</v>
      </c>
      <c r="AK30" s="50">
        <v>43617</v>
      </c>
      <c r="AL30" s="50" t="s">
        <v>225</v>
      </c>
      <c r="AM30" s="75" t="s">
        <v>205</v>
      </c>
      <c r="AN30" s="50" t="s">
        <v>226</v>
      </c>
      <c r="AO30" s="75" t="s">
        <v>205</v>
      </c>
      <c r="AP30" s="50" t="s">
        <v>227</v>
      </c>
      <c r="AQ30" s="75" t="s">
        <v>228</v>
      </c>
      <c r="AS30" s="50">
        <v>43221</v>
      </c>
      <c r="AT30" s="50">
        <v>43556</v>
      </c>
      <c r="AU30" s="50">
        <v>43617</v>
      </c>
      <c r="AV30" s="50" t="s">
        <v>225</v>
      </c>
      <c r="AW30" s="75" t="s">
        <v>205</v>
      </c>
      <c r="AX30" s="50" t="s">
        <v>226</v>
      </c>
      <c r="AY30" s="75" t="s">
        <v>205</v>
      </c>
      <c r="AZ30" s="50" t="s">
        <v>227</v>
      </c>
      <c r="BA30" s="75" t="s">
        <v>228</v>
      </c>
      <c r="BB30" s="47"/>
      <c r="BC30" s="50">
        <v>43221</v>
      </c>
      <c r="BD30" s="50">
        <v>43556</v>
      </c>
      <c r="BE30" s="50">
        <v>43617</v>
      </c>
      <c r="BF30" s="50" t="s">
        <v>225</v>
      </c>
      <c r="BG30" s="75" t="s">
        <v>205</v>
      </c>
      <c r="BH30" s="50" t="s">
        <v>226</v>
      </c>
      <c r="BI30" s="75" t="s">
        <v>205</v>
      </c>
      <c r="BJ30" s="50" t="s">
        <v>227</v>
      </c>
      <c r="BK30" s="75" t="s">
        <v>228</v>
      </c>
      <c r="BL30" s="47"/>
      <c r="BM30" s="50">
        <v>43221</v>
      </c>
      <c r="BN30" s="50">
        <v>43556</v>
      </c>
      <c r="BO30" s="50">
        <v>43617</v>
      </c>
      <c r="BP30" s="50" t="s">
        <v>225</v>
      </c>
      <c r="BQ30" s="75" t="s">
        <v>205</v>
      </c>
      <c r="BR30" s="50" t="s">
        <v>226</v>
      </c>
      <c r="BS30" s="75" t="s">
        <v>205</v>
      </c>
      <c r="BT30" s="50" t="s">
        <v>227</v>
      </c>
      <c r="BU30" s="75" t="s">
        <v>228</v>
      </c>
    </row>
    <row r="31" spans="2:73" x14ac:dyDescent="0.3">
      <c r="B31" s="35">
        <v>1001</v>
      </c>
      <c r="C31" s="36" t="s">
        <v>196</v>
      </c>
      <c r="D31" s="47"/>
      <c r="E31" s="48">
        <v>11</v>
      </c>
      <c r="F31" s="48">
        <v>3</v>
      </c>
      <c r="G31" s="48">
        <v>2</v>
      </c>
      <c r="H31" s="136">
        <v>-9</v>
      </c>
      <c r="I31" s="45">
        <v>-0.81818181818181823</v>
      </c>
      <c r="J31" s="136">
        <v>-1</v>
      </c>
      <c r="K31" s="45">
        <v>-0.33333333333333331</v>
      </c>
      <c r="L31" s="114">
        <v>41.340116279069768</v>
      </c>
      <c r="M31" s="45">
        <v>4.8379157583854859E-2</v>
      </c>
      <c r="O31" s="48">
        <v>11</v>
      </c>
      <c r="P31" s="48">
        <v>3</v>
      </c>
      <c r="Q31" s="48">
        <v>0</v>
      </c>
      <c r="R31" s="136">
        <v>-11</v>
      </c>
      <c r="S31" s="45">
        <v>-1</v>
      </c>
      <c r="T31" s="136">
        <v>-3</v>
      </c>
      <c r="U31" s="45">
        <v>-1</v>
      </c>
      <c r="V31" s="114">
        <v>21</v>
      </c>
      <c r="W31" s="45">
        <v>0</v>
      </c>
      <c r="Y31" s="48">
        <v>0</v>
      </c>
      <c r="Z31" s="48">
        <v>0</v>
      </c>
      <c r="AA31" s="48">
        <v>0</v>
      </c>
      <c r="AB31" s="136">
        <v>0</v>
      </c>
      <c r="AC31" s="45" t="s">
        <v>346</v>
      </c>
      <c r="AD31" s="136">
        <v>0</v>
      </c>
      <c r="AE31" s="45" t="s">
        <v>346</v>
      </c>
      <c r="AF31" s="114">
        <v>0</v>
      </c>
      <c r="AG31" s="45">
        <v>0</v>
      </c>
      <c r="AI31" s="48">
        <v>0</v>
      </c>
      <c r="AJ31" s="48">
        <v>0</v>
      </c>
      <c r="AK31" s="48">
        <v>1</v>
      </c>
      <c r="AL31" s="136">
        <v>1</v>
      </c>
      <c r="AM31" s="45" t="s">
        <v>346</v>
      </c>
      <c r="AN31" s="136">
        <v>1</v>
      </c>
      <c r="AO31" s="45" t="s">
        <v>346</v>
      </c>
      <c r="AP31" s="114">
        <v>13</v>
      </c>
      <c r="AQ31" s="45">
        <v>7.6923076923076927E-2</v>
      </c>
      <c r="AS31" s="48">
        <v>0</v>
      </c>
      <c r="AT31" s="48">
        <v>0</v>
      </c>
      <c r="AU31" s="48">
        <v>1</v>
      </c>
      <c r="AV31" s="136">
        <v>1</v>
      </c>
      <c r="AW31" s="45" t="s">
        <v>346</v>
      </c>
      <c r="AX31" s="136">
        <v>1</v>
      </c>
      <c r="AY31" s="45" t="s">
        <v>346</v>
      </c>
      <c r="AZ31" s="114">
        <v>7.3401162790697674</v>
      </c>
      <c r="BA31" s="45">
        <v>0.13623762376237625</v>
      </c>
      <c r="BB31" s="47"/>
      <c r="BC31" s="48">
        <v>0</v>
      </c>
      <c r="BD31" s="48">
        <v>0</v>
      </c>
      <c r="BE31" s="48">
        <v>0</v>
      </c>
      <c r="BF31" s="136">
        <v>0</v>
      </c>
      <c r="BG31" s="45" t="s">
        <v>346</v>
      </c>
      <c r="BH31" s="136">
        <v>0</v>
      </c>
      <c r="BI31" s="45" t="s">
        <v>346</v>
      </c>
      <c r="BJ31" s="114">
        <v>0</v>
      </c>
      <c r="BK31" s="45">
        <v>0</v>
      </c>
      <c r="BL31" s="47"/>
      <c r="BM31" s="48">
        <v>0</v>
      </c>
      <c r="BN31" s="48">
        <v>0</v>
      </c>
      <c r="BO31" s="48">
        <v>0</v>
      </c>
      <c r="BP31" s="136">
        <v>0</v>
      </c>
      <c r="BQ31" s="45" t="s">
        <v>346</v>
      </c>
      <c r="BR31" s="136">
        <v>0</v>
      </c>
      <c r="BS31" s="45" t="s">
        <v>346</v>
      </c>
      <c r="BT31" s="114">
        <v>0</v>
      </c>
      <c r="BU31" s="45">
        <v>0</v>
      </c>
    </row>
    <row r="32" spans="2:73" x14ac:dyDescent="0.3">
      <c r="B32" s="35">
        <v>1003</v>
      </c>
      <c r="C32" s="36" t="s">
        <v>197</v>
      </c>
      <c r="D32" s="47"/>
      <c r="E32" s="48">
        <v>34</v>
      </c>
      <c r="F32" s="48">
        <v>40</v>
      </c>
      <c r="G32" s="48">
        <v>5</v>
      </c>
      <c r="H32" s="136">
        <v>-29</v>
      </c>
      <c r="I32" s="45">
        <v>-0.8529411764705882</v>
      </c>
      <c r="J32" s="136">
        <v>-35</v>
      </c>
      <c r="K32" s="45">
        <v>-0.875</v>
      </c>
      <c r="L32" s="114">
        <v>59.488372093023258</v>
      </c>
      <c r="M32" s="45">
        <v>8.4050039093041429E-2</v>
      </c>
      <c r="O32" s="48">
        <v>34</v>
      </c>
      <c r="P32" s="48">
        <v>25</v>
      </c>
      <c r="Q32" s="48">
        <v>2</v>
      </c>
      <c r="R32" s="136">
        <v>-32</v>
      </c>
      <c r="S32" s="45">
        <v>-0.94117647058823528</v>
      </c>
      <c r="T32" s="136">
        <v>-23</v>
      </c>
      <c r="U32" s="45">
        <v>-0.92</v>
      </c>
      <c r="V32" s="114">
        <v>23</v>
      </c>
      <c r="W32" s="45">
        <v>8.6956521739130432E-2</v>
      </c>
      <c r="Y32" s="48">
        <v>0</v>
      </c>
      <c r="Z32" s="48">
        <v>0</v>
      </c>
      <c r="AA32" s="48">
        <v>0</v>
      </c>
      <c r="AB32" s="136">
        <v>0</v>
      </c>
      <c r="AC32" s="45" t="s">
        <v>346</v>
      </c>
      <c r="AD32" s="136">
        <v>0</v>
      </c>
      <c r="AE32" s="45" t="s">
        <v>346</v>
      </c>
      <c r="AF32" s="114">
        <v>0</v>
      </c>
      <c r="AG32" s="45">
        <v>0</v>
      </c>
      <c r="AI32" s="48">
        <v>0</v>
      </c>
      <c r="AJ32" s="48">
        <v>9</v>
      </c>
      <c r="AK32" s="48">
        <v>0</v>
      </c>
      <c r="AL32" s="136">
        <v>0</v>
      </c>
      <c r="AM32" s="45" t="s">
        <v>346</v>
      </c>
      <c r="AN32" s="136">
        <v>-9</v>
      </c>
      <c r="AO32" s="45">
        <v>-1</v>
      </c>
      <c r="AP32" s="114">
        <v>13</v>
      </c>
      <c r="AQ32" s="45">
        <v>0</v>
      </c>
      <c r="AS32" s="48">
        <v>0</v>
      </c>
      <c r="AT32" s="48">
        <v>6</v>
      </c>
      <c r="AU32" s="48">
        <v>2</v>
      </c>
      <c r="AV32" s="136">
        <v>2</v>
      </c>
      <c r="AW32" s="45" t="s">
        <v>346</v>
      </c>
      <c r="AX32" s="136">
        <v>-4</v>
      </c>
      <c r="AY32" s="45">
        <v>-0.66666666666666663</v>
      </c>
      <c r="AZ32" s="114">
        <v>23.488372093023255</v>
      </c>
      <c r="BA32" s="45">
        <v>8.5148514851485155E-2</v>
      </c>
      <c r="BB32" s="47"/>
      <c r="BC32" s="48">
        <v>0</v>
      </c>
      <c r="BD32" s="48">
        <v>0</v>
      </c>
      <c r="BE32" s="48">
        <v>1</v>
      </c>
      <c r="BF32" s="136">
        <v>1</v>
      </c>
      <c r="BG32" s="45" t="s">
        <v>346</v>
      </c>
      <c r="BH32" s="136">
        <v>1</v>
      </c>
      <c r="BI32" s="45" t="s">
        <v>346</v>
      </c>
      <c r="BJ32" s="114">
        <v>0</v>
      </c>
      <c r="BK32" s="45">
        <v>0</v>
      </c>
      <c r="BL32" s="47"/>
      <c r="BM32" s="48">
        <v>0</v>
      </c>
      <c r="BN32" s="48">
        <v>0</v>
      </c>
      <c r="BO32" s="48">
        <v>0</v>
      </c>
      <c r="BP32" s="136">
        <v>0</v>
      </c>
      <c r="BQ32" s="45" t="s">
        <v>346</v>
      </c>
      <c r="BR32" s="136">
        <v>0</v>
      </c>
      <c r="BS32" s="45" t="s">
        <v>346</v>
      </c>
      <c r="BT32" s="114">
        <v>0</v>
      </c>
      <c r="BU32" s="45">
        <v>0</v>
      </c>
    </row>
    <row r="33" spans="2:73" x14ac:dyDescent="0.3">
      <c r="B33" s="35">
        <v>1016</v>
      </c>
      <c r="C33" s="36" t="s">
        <v>109</v>
      </c>
      <c r="D33" s="47"/>
      <c r="E33" s="48">
        <v>22</v>
      </c>
      <c r="F33" s="48">
        <v>26</v>
      </c>
      <c r="G33" s="48">
        <v>4</v>
      </c>
      <c r="H33" s="136">
        <v>-18</v>
      </c>
      <c r="I33" s="45">
        <v>-0.81818181818181823</v>
      </c>
      <c r="J33" s="136">
        <v>-22</v>
      </c>
      <c r="K33" s="45">
        <v>-0.84615384615384615</v>
      </c>
      <c r="L33" s="114">
        <v>53.212209302325583</v>
      </c>
      <c r="M33" s="45">
        <v>7.517071838295547E-2</v>
      </c>
      <c r="O33" s="48">
        <v>22</v>
      </c>
      <c r="P33" s="48">
        <v>16</v>
      </c>
      <c r="Q33" s="48">
        <v>3</v>
      </c>
      <c r="R33" s="136">
        <v>-19</v>
      </c>
      <c r="S33" s="45">
        <v>-0.86363636363636365</v>
      </c>
      <c r="T33" s="136">
        <v>-13</v>
      </c>
      <c r="U33" s="45">
        <v>-0.8125</v>
      </c>
      <c r="V33" s="114">
        <v>27</v>
      </c>
      <c r="W33" s="45">
        <v>0.1111111111111111</v>
      </c>
      <c r="Y33" s="48">
        <v>0</v>
      </c>
      <c r="Z33" s="48">
        <v>0</v>
      </c>
      <c r="AA33" s="48">
        <v>0</v>
      </c>
      <c r="AB33" s="136">
        <v>0</v>
      </c>
      <c r="AC33" s="45" t="s">
        <v>346</v>
      </c>
      <c r="AD33" s="136">
        <v>0</v>
      </c>
      <c r="AE33" s="45" t="s">
        <v>346</v>
      </c>
      <c r="AF33" s="114">
        <v>0</v>
      </c>
      <c r="AG33" s="45">
        <v>0</v>
      </c>
      <c r="AI33" s="48">
        <v>0</v>
      </c>
      <c r="AJ33" s="48">
        <v>5</v>
      </c>
      <c r="AK33" s="48">
        <v>0</v>
      </c>
      <c r="AL33" s="136">
        <v>0</v>
      </c>
      <c r="AM33" s="45" t="s">
        <v>346</v>
      </c>
      <c r="AN33" s="136">
        <v>-5</v>
      </c>
      <c r="AO33" s="45">
        <v>-1</v>
      </c>
      <c r="AP33" s="114">
        <v>13</v>
      </c>
      <c r="AQ33" s="45">
        <v>0</v>
      </c>
      <c r="AS33" s="48">
        <v>0</v>
      </c>
      <c r="AT33" s="48">
        <v>5</v>
      </c>
      <c r="AU33" s="48">
        <v>0</v>
      </c>
      <c r="AV33" s="136">
        <v>0</v>
      </c>
      <c r="AW33" s="45" t="s">
        <v>346</v>
      </c>
      <c r="AX33" s="136">
        <v>-5</v>
      </c>
      <c r="AY33" s="45">
        <v>-1</v>
      </c>
      <c r="AZ33" s="114">
        <v>13.212209302325583</v>
      </c>
      <c r="BA33" s="45">
        <v>0</v>
      </c>
      <c r="BB33" s="47"/>
      <c r="BC33" s="48">
        <v>0</v>
      </c>
      <c r="BD33" s="48">
        <v>0</v>
      </c>
      <c r="BE33" s="48">
        <v>1</v>
      </c>
      <c r="BF33" s="136">
        <v>1</v>
      </c>
      <c r="BG33" s="45" t="s">
        <v>346</v>
      </c>
      <c r="BH33" s="136">
        <v>1</v>
      </c>
      <c r="BI33" s="45" t="s">
        <v>346</v>
      </c>
      <c r="BJ33" s="114">
        <v>0</v>
      </c>
      <c r="BK33" s="45">
        <v>0</v>
      </c>
      <c r="BL33" s="47"/>
      <c r="BM33" s="48">
        <v>0</v>
      </c>
      <c r="BN33" s="48">
        <v>0</v>
      </c>
      <c r="BO33" s="48">
        <v>0</v>
      </c>
      <c r="BP33" s="136">
        <v>0</v>
      </c>
      <c r="BQ33" s="45" t="s">
        <v>346</v>
      </c>
      <c r="BR33" s="136">
        <v>0</v>
      </c>
      <c r="BS33" s="45" t="s">
        <v>346</v>
      </c>
      <c r="BT33" s="114">
        <v>0</v>
      </c>
      <c r="BU33" s="45">
        <v>0</v>
      </c>
    </row>
    <row r="34" spans="2:73" x14ac:dyDescent="0.3">
      <c r="B34" s="35">
        <v>1023</v>
      </c>
      <c r="C34" s="36" t="s">
        <v>195</v>
      </c>
      <c r="D34" s="47"/>
      <c r="E34" s="48">
        <v>21</v>
      </c>
      <c r="F34" s="48">
        <v>32</v>
      </c>
      <c r="G34" s="48">
        <v>3</v>
      </c>
      <c r="H34" s="136">
        <v>-18</v>
      </c>
      <c r="I34" s="45">
        <v>-0.8571428571428571</v>
      </c>
      <c r="J34" s="136">
        <v>-29</v>
      </c>
      <c r="K34" s="45">
        <v>-0.90625</v>
      </c>
      <c r="L34" s="114">
        <v>57.14825581395349</v>
      </c>
      <c r="M34" s="45">
        <v>5.2495040439493358E-2</v>
      </c>
      <c r="O34" s="48">
        <v>21</v>
      </c>
      <c r="P34" s="48">
        <v>20</v>
      </c>
      <c r="Q34" s="48">
        <v>1</v>
      </c>
      <c r="R34" s="136">
        <v>-20</v>
      </c>
      <c r="S34" s="45">
        <v>-0.95238095238095233</v>
      </c>
      <c r="T34" s="136">
        <v>-19</v>
      </c>
      <c r="U34" s="45">
        <v>-0.95</v>
      </c>
      <c r="V34" s="114">
        <v>28</v>
      </c>
      <c r="W34" s="45">
        <v>3.5714285714285712E-2</v>
      </c>
      <c r="Y34" s="48">
        <v>0</v>
      </c>
      <c r="Z34" s="48">
        <v>0</v>
      </c>
      <c r="AA34" s="48">
        <v>0</v>
      </c>
      <c r="AB34" s="136">
        <v>0</v>
      </c>
      <c r="AC34" s="45" t="s">
        <v>346</v>
      </c>
      <c r="AD34" s="136">
        <v>0</v>
      </c>
      <c r="AE34" s="45" t="s">
        <v>346</v>
      </c>
      <c r="AF34" s="114">
        <v>0</v>
      </c>
      <c r="AG34" s="45">
        <v>0</v>
      </c>
      <c r="AI34" s="48">
        <v>0</v>
      </c>
      <c r="AJ34" s="48">
        <v>6</v>
      </c>
      <c r="AK34" s="48">
        <v>1</v>
      </c>
      <c r="AL34" s="136">
        <v>1</v>
      </c>
      <c r="AM34" s="45" t="s">
        <v>346</v>
      </c>
      <c r="AN34" s="136">
        <v>-5</v>
      </c>
      <c r="AO34" s="45">
        <v>-0.83333333333333337</v>
      </c>
      <c r="AP34" s="114">
        <v>13</v>
      </c>
      <c r="AQ34" s="45">
        <v>7.6923076923076927E-2</v>
      </c>
      <c r="AS34" s="48">
        <v>0</v>
      </c>
      <c r="AT34" s="48">
        <v>6</v>
      </c>
      <c r="AU34" s="48">
        <v>1</v>
      </c>
      <c r="AV34" s="136">
        <v>1</v>
      </c>
      <c r="AW34" s="45" t="s">
        <v>346</v>
      </c>
      <c r="AX34" s="136">
        <v>-5</v>
      </c>
      <c r="AY34" s="45">
        <v>-0.83333333333333337</v>
      </c>
      <c r="AZ34" s="114">
        <v>16.14825581395349</v>
      </c>
      <c r="BA34" s="45">
        <v>6.1926192619261917E-2</v>
      </c>
      <c r="BB34" s="47"/>
      <c r="BC34" s="48">
        <v>0</v>
      </c>
      <c r="BD34" s="48">
        <v>0</v>
      </c>
      <c r="BE34" s="48">
        <v>0</v>
      </c>
      <c r="BF34" s="136">
        <v>0</v>
      </c>
      <c r="BG34" s="45" t="s">
        <v>346</v>
      </c>
      <c r="BH34" s="136">
        <v>0</v>
      </c>
      <c r="BI34" s="45" t="s">
        <v>346</v>
      </c>
      <c r="BJ34" s="114">
        <v>0</v>
      </c>
      <c r="BK34" s="45">
        <v>0</v>
      </c>
      <c r="BL34" s="47"/>
      <c r="BM34" s="48">
        <v>0</v>
      </c>
      <c r="BN34" s="48">
        <v>0</v>
      </c>
      <c r="BO34" s="48">
        <v>0</v>
      </c>
      <c r="BP34" s="136">
        <v>0</v>
      </c>
      <c r="BQ34" s="45" t="s">
        <v>346</v>
      </c>
      <c r="BR34" s="136">
        <v>0</v>
      </c>
      <c r="BS34" s="45" t="s">
        <v>346</v>
      </c>
      <c r="BT34" s="114">
        <v>0</v>
      </c>
      <c r="BU34" s="45">
        <v>0</v>
      </c>
    </row>
    <row r="35" spans="2:73" x14ac:dyDescent="0.3">
      <c r="B35" s="35">
        <v>1055</v>
      </c>
      <c r="C35" s="36" t="s">
        <v>199</v>
      </c>
      <c r="D35" s="47"/>
      <c r="E35" s="48">
        <v>41</v>
      </c>
      <c r="F35" s="48">
        <v>50</v>
      </c>
      <c r="G35" s="48">
        <v>7</v>
      </c>
      <c r="H35" s="136">
        <v>-34</v>
      </c>
      <c r="I35" s="45">
        <v>-0.82926829268292679</v>
      </c>
      <c r="J35" s="136">
        <v>-43</v>
      </c>
      <c r="K35" s="45">
        <v>-0.86</v>
      </c>
      <c r="L35" s="114">
        <v>34.808139534883722</v>
      </c>
      <c r="M35" s="45">
        <v>0.20110238850843493</v>
      </c>
      <c r="O35" s="48">
        <v>41</v>
      </c>
      <c r="P35" s="48">
        <v>47</v>
      </c>
      <c r="Q35" s="48">
        <v>7</v>
      </c>
      <c r="R35" s="136">
        <v>-34</v>
      </c>
      <c r="S35" s="45">
        <v>-0.82926829268292679</v>
      </c>
      <c r="T35" s="136">
        <v>-40</v>
      </c>
      <c r="U35" s="45">
        <v>-0.85106382978723405</v>
      </c>
      <c r="V35" s="114">
        <v>13</v>
      </c>
      <c r="W35" s="45">
        <v>0.53846153846153844</v>
      </c>
      <c r="Y35" s="48">
        <v>0</v>
      </c>
      <c r="Z35" s="48">
        <v>1</v>
      </c>
      <c r="AA35" s="48">
        <v>0</v>
      </c>
      <c r="AB35" s="136">
        <v>0</v>
      </c>
      <c r="AC35" s="45" t="s">
        <v>346</v>
      </c>
      <c r="AD35" s="136">
        <v>-1</v>
      </c>
      <c r="AE35" s="45">
        <v>-1</v>
      </c>
      <c r="AF35" s="114">
        <v>0</v>
      </c>
      <c r="AG35" s="45">
        <v>0</v>
      </c>
      <c r="AI35" s="48">
        <v>0</v>
      </c>
      <c r="AJ35" s="48">
        <v>1</v>
      </c>
      <c r="AK35" s="48">
        <v>0</v>
      </c>
      <c r="AL35" s="136">
        <v>0</v>
      </c>
      <c r="AM35" s="45" t="s">
        <v>346</v>
      </c>
      <c r="AN35" s="136">
        <v>-1</v>
      </c>
      <c r="AO35" s="45">
        <v>-1</v>
      </c>
      <c r="AP35" s="114">
        <v>13</v>
      </c>
      <c r="AQ35" s="45">
        <v>0</v>
      </c>
      <c r="AS35" s="48">
        <v>0</v>
      </c>
      <c r="AT35" s="48">
        <v>1</v>
      </c>
      <c r="AU35" s="48">
        <v>0</v>
      </c>
      <c r="AV35" s="136">
        <v>0</v>
      </c>
      <c r="AW35" s="45" t="s">
        <v>346</v>
      </c>
      <c r="AX35" s="136">
        <v>-1</v>
      </c>
      <c r="AY35" s="45">
        <v>-1</v>
      </c>
      <c r="AZ35" s="114">
        <v>8.8081395348837201</v>
      </c>
      <c r="BA35" s="45">
        <v>0</v>
      </c>
      <c r="BB35" s="47"/>
      <c r="BC35" s="48">
        <v>0</v>
      </c>
      <c r="BD35" s="48">
        <v>0</v>
      </c>
      <c r="BE35" s="48">
        <v>0</v>
      </c>
      <c r="BF35" s="136">
        <v>0</v>
      </c>
      <c r="BG35" s="45" t="s">
        <v>346</v>
      </c>
      <c r="BH35" s="136">
        <v>0</v>
      </c>
      <c r="BI35" s="45" t="s">
        <v>346</v>
      </c>
      <c r="BJ35" s="114">
        <v>0</v>
      </c>
      <c r="BK35" s="45">
        <v>0</v>
      </c>
      <c r="BL35" s="47"/>
      <c r="BM35" s="48">
        <v>0</v>
      </c>
      <c r="BN35" s="48">
        <v>0</v>
      </c>
      <c r="BO35" s="48">
        <v>0</v>
      </c>
      <c r="BP35" s="136">
        <v>0</v>
      </c>
      <c r="BQ35" s="45" t="s">
        <v>346</v>
      </c>
      <c r="BR35" s="136">
        <v>0</v>
      </c>
      <c r="BS35" s="45" t="s">
        <v>346</v>
      </c>
      <c r="BT35" s="114">
        <v>0</v>
      </c>
      <c r="BU35" s="45">
        <v>0</v>
      </c>
    </row>
    <row r="36" spans="2:73" x14ac:dyDescent="0.3">
      <c r="B36" s="35">
        <v>1063</v>
      </c>
      <c r="C36" s="36" t="s">
        <v>198</v>
      </c>
      <c r="D36" s="47"/>
      <c r="E36" s="48">
        <v>4</v>
      </c>
      <c r="F36" s="48">
        <v>15</v>
      </c>
      <c r="G36" s="48">
        <v>0</v>
      </c>
      <c r="H36" s="136">
        <v>-4</v>
      </c>
      <c r="I36" s="45">
        <v>-1</v>
      </c>
      <c r="J36" s="136">
        <v>-15</v>
      </c>
      <c r="K36" s="45">
        <v>-1</v>
      </c>
      <c r="L36" s="114">
        <v>35.808139534883722</v>
      </c>
      <c r="M36" s="45">
        <v>0</v>
      </c>
      <c r="O36" s="48">
        <v>4</v>
      </c>
      <c r="P36" s="48">
        <v>7</v>
      </c>
      <c r="Q36" s="48">
        <v>0</v>
      </c>
      <c r="R36" s="136">
        <v>-4</v>
      </c>
      <c r="S36" s="45">
        <v>-1</v>
      </c>
      <c r="T36" s="136">
        <v>-7</v>
      </c>
      <c r="U36" s="45">
        <v>-1</v>
      </c>
      <c r="V36" s="114">
        <v>14</v>
      </c>
      <c r="W36" s="45">
        <v>0</v>
      </c>
      <c r="Y36" s="48">
        <v>0</v>
      </c>
      <c r="Z36" s="48">
        <v>0</v>
      </c>
      <c r="AA36" s="48">
        <v>0</v>
      </c>
      <c r="AB36" s="136">
        <v>0</v>
      </c>
      <c r="AC36" s="45" t="s">
        <v>346</v>
      </c>
      <c r="AD36" s="136">
        <v>0</v>
      </c>
      <c r="AE36" s="45" t="s">
        <v>346</v>
      </c>
      <c r="AF36" s="114">
        <v>0</v>
      </c>
      <c r="AG36" s="45">
        <v>0</v>
      </c>
      <c r="AI36" s="48">
        <v>0</v>
      </c>
      <c r="AJ36" s="48">
        <v>4</v>
      </c>
      <c r="AK36" s="48">
        <v>0</v>
      </c>
      <c r="AL36" s="136">
        <v>0</v>
      </c>
      <c r="AM36" s="45" t="s">
        <v>346</v>
      </c>
      <c r="AN36" s="136">
        <v>-4</v>
      </c>
      <c r="AO36" s="45">
        <v>-1</v>
      </c>
      <c r="AP36" s="114">
        <v>13</v>
      </c>
      <c r="AQ36" s="45">
        <v>0</v>
      </c>
      <c r="AS36" s="48">
        <v>0</v>
      </c>
      <c r="AT36" s="48">
        <v>4</v>
      </c>
      <c r="AU36" s="48">
        <v>0</v>
      </c>
      <c r="AV36" s="136">
        <v>0</v>
      </c>
      <c r="AW36" s="45" t="s">
        <v>346</v>
      </c>
      <c r="AX36" s="136">
        <v>-4</v>
      </c>
      <c r="AY36" s="45">
        <v>-1</v>
      </c>
      <c r="AZ36" s="114">
        <v>8.8081395348837201</v>
      </c>
      <c r="BA36" s="45">
        <v>0</v>
      </c>
      <c r="BB36" s="47"/>
      <c r="BC36" s="48">
        <v>0</v>
      </c>
      <c r="BD36" s="48">
        <v>0</v>
      </c>
      <c r="BE36" s="48">
        <v>0</v>
      </c>
      <c r="BF36" s="136">
        <v>0</v>
      </c>
      <c r="BG36" s="45" t="s">
        <v>346</v>
      </c>
      <c r="BH36" s="136">
        <v>0</v>
      </c>
      <c r="BI36" s="45" t="s">
        <v>346</v>
      </c>
      <c r="BJ36" s="114">
        <v>0</v>
      </c>
      <c r="BK36" s="45">
        <v>0</v>
      </c>
      <c r="BL36" s="47"/>
      <c r="BM36" s="48">
        <v>0</v>
      </c>
      <c r="BN36" s="48">
        <v>0</v>
      </c>
      <c r="BO36" s="48">
        <v>0</v>
      </c>
      <c r="BP36" s="136">
        <v>0</v>
      </c>
      <c r="BQ36" s="45" t="s">
        <v>346</v>
      </c>
      <c r="BR36" s="136">
        <v>0</v>
      </c>
      <c r="BS36" s="45" t="s">
        <v>346</v>
      </c>
      <c r="BT36" s="114">
        <v>0</v>
      </c>
      <c r="BU36" s="45">
        <v>0</v>
      </c>
    </row>
    <row r="37" spans="2:73" x14ac:dyDescent="0.3">
      <c r="B37" s="35">
        <v>1182</v>
      </c>
      <c r="C37" s="36" t="s">
        <v>72</v>
      </c>
      <c r="D37" s="47"/>
      <c r="E37" s="48">
        <v>21</v>
      </c>
      <c r="F37" s="48">
        <v>19</v>
      </c>
      <c r="G37" s="48">
        <v>1</v>
      </c>
      <c r="H37" s="136">
        <v>-20</v>
      </c>
      <c r="I37" s="45">
        <v>-0.95238095238095233</v>
      </c>
      <c r="J37" s="136">
        <v>-18</v>
      </c>
      <c r="K37" s="45">
        <v>-0.94736842105263153</v>
      </c>
      <c r="L37" s="114">
        <v>26.468023255813954</v>
      </c>
      <c r="M37" s="45">
        <v>3.7781438769906646E-2</v>
      </c>
      <c r="O37" s="48">
        <v>21</v>
      </c>
      <c r="P37" s="48">
        <v>17</v>
      </c>
      <c r="Q37" s="48">
        <v>1</v>
      </c>
      <c r="R37" s="136">
        <v>-20</v>
      </c>
      <c r="S37" s="45">
        <v>-0.95238095238095233</v>
      </c>
      <c r="T37" s="136">
        <v>-16</v>
      </c>
      <c r="U37" s="45">
        <v>-0.94117647058823528</v>
      </c>
      <c r="V37" s="114">
        <v>12</v>
      </c>
      <c r="W37" s="45">
        <v>8.3333333333333329E-2</v>
      </c>
      <c r="Y37" s="48">
        <v>0</v>
      </c>
      <c r="Z37" s="48">
        <v>0</v>
      </c>
      <c r="AA37" s="48">
        <v>0</v>
      </c>
      <c r="AB37" s="136">
        <v>0</v>
      </c>
      <c r="AC37" s="45" t="s">
        <v>346</v>
      </c>
      <c r="AD37" s="136">
        <v>0</v>
      </c>
      <c r="AE37" s="45" t="s">
        <v>346</v>
      </c>
      <c r="AF37" s="114">
        <v>0</v>
      </c>
      <c r="AG37" s="45">
        <v>0</v>
      </c>
      <c r="AI37" s="48">
        <v>0</v>
      </c>
      <c r="AJ37" s="48">
        <v>1</v>
      </c>
      <c r="AK37" s="48">
        <v>0</v>
      </c>
      <c r="AL37" s="136">
        <v>0</v>
      </c>
      <c r="AM37" s="45" t="s">
        <v>346</v>
      </c>
      <c r="AN37" s="136">
        <v>-1</v>
      </c>
      <c r="AO37" s="45">
        <v>-1</v>
      </c>
      <c r="AP37" s="114">
        <v>13</v>
      </c>
      <c r="AQ37" s="45">
        <v>0</v>
      </c>
      <c r="AS37" s="48">
        <v>0</v>
      </c>
      <c r="AT37" s="48">
        <v>1</v>
      </c>
      <c r="AU37" s="48">
        <v>0</v>
      </c>
      <c r="AV37" s="136">
        <v>0</v>
      </c>
      <c r="AW37" s="45" t="s">
        <v>346</v>
      </c>
      <c r="AX37" s="136">
        <v>-1</v>
      </c>
      <c r="AY37" s="45">
        <v>-1</v>
      </c>
      <c r="AZ37" s="114">
        <v>1.4680232558139534</v>
      </c>
      <c r="BA37" s="45">
        <v>0</v>
      </c>
      <c r="BB37" s="47"/>
      <c r="BC37" s="48">
        <v>0</v>
      </c>
      <c r="BD37" s="48">
        <v>0</v>
      </c>
      <c r="BE37" s="48">
        <v>0</v>
      </c>
      <c r="BF37" s="136">
        <v>0</v>
      </c>
      <c r="BG37" s="45" t="s">
        <v>346</v>
      </c>
      <c r="BH37" s="136">
        <v>0</v>
      </c>
      <c r="BI37" s="45" t="s">
        <v>346</v>
      </c>
      <c r="BJ37" s="114">
        <v>0</v>
      </c>
      <c r="BK37" s="45">
        <v>0</v>
      </c>
      <c r="BL37" s="47"/>
      <c r="BM37" s="48">
        <v>0</v>
      </c>
      <c r="BN37" s="48">
        <v>0</v>
      </c>
      <c r="BO37" s="48">
        <v>0</v>
      </c>
      <c r="BP37" s="136">
        <v>0</v>
      </c>
      <c r="BQ37" s="45" t="s">
        <v>346</v>
      </c>
      <c r="BR37" s="136">
        <v>0</v>
      </c>
      <c r="BS37" s="45" t="s">
        <v>346</v>
      </c>
      <c r="BT37" s="114">
        <v>0</v>
      </c>
      <c r="BU37" s="45">
        <v>0</v>
      </c>
    </row>
    <row r="38" spans="2:73" x14ac:dyDescent="0.3">
      <c r="B38" s="35">
        <v>1183</v>
      </c>
      <c r="C38" s="36" t="s">
        <v>78</v>
      </c>
      <c r="D38" s="47"/>
      <c r="E38" s="48">
        <v>16</v>
      </c>
      <c r="F38" s="48">
        <v>23</v>
      </c>
      <c r="G38" s="48">
        <v>1</v>
      </c>
      <c r="H38" s="136">
        <v>-15</v>
      </c>
      <c r="I38" s="45">
        <v>-0.9375</v>
      </c>
      <c r="J38" s="136">
        <v>-22</v>
      </c>
      <c r="K38" s="45">
        <v>-0.95652173913043481</v>
      </c>
      <c r="L38" s="114">
        <v>49.956395348837205</v>
      </c>
      <c r="M38" s="45">
        <v>2.0017457084666863E-2</v>
      </c>
      <c r="O38" s="48">
        <v>16</v>
      </c>
      <c r="P38" s="48">
        <v>7</v>
      </c>
      <c r="Q38" s="48">
        <v>1</v>
      </c>
      <c r="R38" s="136">
        <v>-15</v>
      </c>
      <c r="S38" s="45">
        <v>-0.9375</v>
      </c>
      <c r="T38" s="136">
        <v>-6</v>
      </c>
      <c r="U38" s="45">
        <v>-0.8571428571428571</v>
      </c>
      <c r="V38" s="114">
        <v>12</v>
      </c>
      <c r="W38" s="45">
        <v>8.3333333333333329E-2</v>
      </c>
      <c r="Y38" s="48">
        <v>0</v>
      </c>
      <c r="Z38" s="48">
        <v>0</v>
      </c>
      <c r="AA38" s="48">
        <v>0</v>
      </c>
      <c r="AB38" s="136">
        <v>0</v>
      </c>
      <c r="AC38" s="45" t="s">
        <v>346</v>
      </c>
      <c r="AD38" s="136">
        <v>0</v>
      </c>
      <c r="AE38" s="45" t="s">
        <v>346</v>
      </c>
      <c r="AF38" s="114">
        <v>0</v>
      </c>
      <c r="AG38" s="45">
        <v>0</v>
      </c>
      <c r="AI38" s="48">
        <v>0</v>
      </c>
      <c r="AJ38" s="48">
        <v>8</v>
      </c>
      <c r="AK38" s="48">
        <v>0</v>
      </c>
      <c r="AL38" s="136">
        <v>0</v>
      </c>
      <c r="AM38" s="45" t="s">
        <v>346</v>
      </c>
      <c r="AN38" s="136">
        <v>-8</v>
      </c>
      <c r="AO38" s="45">
        <v>-1</v>
      </c>
      <c r="AP38" s="114">
        <v>13</v>
      </c>
      <c r="AQ38" s="45">
        <v>0</v>
      </c>
      <c r="AS38" s="48">
        <v>0</v>
      </c>
      <c r="AT38" s="48">
        <v>8</v>
      </c>
      <c r="AU38" s="48">
        <v>0</v>
      </c>
      <c r="AV38" s="136">
        <v>0</v>
      </c>
      <c r="AW38" s="45" t="s">
        <v>346</v>
      </c>
      <c r="AX38" s="136">
        <v>-8</v>
      </c>
      <c r="AY38" s="45">
        <v>-1</v>
      </c>
      <c r="AZ38" s="114">
        <v>24.956395348837209</v>
      </c>
      <c r="BA38" s="45">
        <v>0</v>
      </c>
      <c r="BB38" s="47"/>
      <c r="BC38" s="48">
        <v>0</v>
      </c>
      <c r="BD38" s="48">
        <v>0</v>
      </c>
      <c r="BE38" s="48">
        <v>0</v>
      </c>
      <c r="BF38" s="136">
        <v>0</v>
      </c>
      <c r="BG38" s="45" t="s">
        <v>346</v>
      </c>
      <c r="BH38" s="136">
        <v>0</v>
      </c>
      <c r="BI38" s="45" t="s">
        <v>346</v>
      </c>
      <c r="BJ38" s="114">
        <v>0</v>
      </c>
      <c r="BK38" s="45">
        <v>0</v>
      </c>
      <c r="BL38" s="47"/>
      <c r="BM38" s="48">
        <v>0</v>
      </c>
      <c r="BN38" s="48">
        <v>0</v>
      </c>
      <c r="BO38" s="48">
        <v>0</v>
      </c>
      <c r="BP38" s="136">
        <v>0</v>
      </c>
      <c r="BQ38" s="45" t="s">
        <v>346</v>
      </c>
      <c r="BR38" s="136">
        <v>0</v>
      </c>
      <c r="BS38" s="45" t="s">
        <v>346</v>
      </c>
      <c r="BT38" s="114">
        <v>0</v>
      </c>
      <c r="BU38" s="45">
        <v>0</v>
      </c>
    </row>
    <row r="39" spans="2:73" x14ac:dyDescent="0.3">
      <c r="B39" s="35">
        <v>1187</v>
      </c>
      <c r="C39" s="36" t="s">
        <v>200</v>
      </c>
      <c r="D39" s="47"/>
      <c r="E39" s="48">
        <v>43</v>
      </c>
      <c r="F39" s="48">
        <v>33</v>
      </c>
      <c r="G39" s="48">
        <v>4</v>
      </c>
      <c r="H39" s="136">
        <v>-39</v>
      </c>
      <c r="I39" s="45">
        <v>-0.90697674418604646</v>
      </c>
      <c r="J39" s="136">
        <v>-29</v>
      </c>
      <c r="K39" s="45">
        <v>-0.87878787878787878</v>
      </c>
      <c r="L39" s="114">
        <v>47.680232558139537</v>
      </c>
      <c r="M39" s="45">
        <v>8.3892208267284468E-2</v>
      </c>
      <c r="O39" s="48">
        <v>42</v>
      </c>
      <c r="P39" s="48">
        <v>29</v>
      </c>
      <c r="Q39" s="48">
        <v>4</v>
      </c>
      <c r="R39" s="136">
        <v>-38</v>
      </c>
      <c r="S39" s="45">
        <v>-0.90476190476190477</v>
      </c>
      <c r="T39" s="136">
        <v>-25</v>
      </c>
      <c r="U39" s="45">
        <v>-0.86206896551724133</v>
      </c>
      <c r="V39" s="114">
        <v>20</v>
      </c>
      <c r="W39" s="45">
        <v>0.2</v>
      </c>
      <c r="Y39" s="48">
        <v>1</v>
      </c>
      <c r="Z39" s="48">
        <v>0</v>
      </c>
      <c r="AA39" s="48">
        <v>0</v>
      </c>
      <c r="AB39" s="136">
        <v>-1</v>
      </c>
      <c r="AC39" s="45">
        <v>-1</v>
      </c>
      <c r="AD39" s="136">
        <v>0</v>
      </c>
      <c r="AE39" s="45" t="s">
        <v>346</v>
      </c>
      <c r="AF39" s="114">
        <v>0</v>
      </c>
      <c r="AG39" s="45">
        <v>0</v>
      </c>
      <c r="AI39" s="48">
        <v>0</v>
      </c>
      <c r="AJ39" s="48">
        <v>2</v>
      </c>
      <c r="AK39" s="48">
        <v>0</v>
      </c>
      <c r="AL39" s="136">
        <v>0</v>
      </c>
      <c r="AM39" s="45" t="s">
        <v>346</v>
      </c>
      <c r="AN39" s="136">
        <v>-2</v>
      </c>
      <c r="AO39" s="45">
        <v>-1</v>
      </c>
      <c r="AP39" s="114">
        <v>13</v>
      </c>
      <c r="AQ39" s="45">
        <v>0</v>
      </c>
      <c r="AS39" s="48">
        <v>0</v>
      </c>
      <c r="AT39" s="48">
        <v>2</v>
      </c>
      <c r="AU39" s="48">
        <v>0</v>
      </c>
      <c r="AV39" s="136">
        <v>0</v>
      </c>
      <c r="AW39" s="45" t="s">
        <v>346</v>
      </c>
      <c r="AX39" s="136">
        <v>-2</v>
      </c>
      <c r="AY39" s="45">
        <v>-1</v>
      </c>
      <c r="AZ39" s="114">
        <v>14.680232558139535</v>
      </c>
      <c r="BA39" s="45">
        <v>0</v>
      </c>
      <c r="BB39" s="47"/>
      <c r="BC39" s="48">
        <v>0</v>
      </c>
      <c r="BD39" s="48">
        <v>0</v>
      </c>
      <c r="BE39" s="48">
        <v>0</v>
      </c>
      <c r="BF39" s="136">
        <v>0</v>
      </c>
      <c r="BG39" s="45" t="s">
        <v>346</v>
      </c>
      <c r="BH39" s="136">
        <v>0</v>
      </c>
      <c r="BI39" s="45" t="s">
        <v>346</v>
      </c>
      <c r="BJ39" s="114">
        <v>0</v>
      </c>
      <c r="BK39" s="45">
        <v>0</v>
      </c>
      <c r="BL39" s="47"/>
      <c r="BM39" s="48">
        <v>0</v>
      </c>
      <c r="BN39" s="48">
        <v>0</v>
      </c>
      <c r="BO39" s="48">
        <v>0</v>
      </c>
      <c r="BP39" s="136">
        <v>0</v>
      </c>
      <c r="BQ39" s="45" t="s">
        <v>346</v>
      </c>
      <c r="BR39" s="136">
        <v>0</v>
      </c>
      <c r="BS39" s="45" t="s">
        <v>346</v>
      </c>
      <c r="BT39" s="114">
        <v>0</v>
      </c>
      <c r="BU39" s="45">
        <v>0</v>
      </c>
    </row>
    <row r="40" spans="2:73" x14ac:dyDescent="0.3">
      <c r="B40" s="35">
        <v>1084</v>
      </c>
      <c r="C40" s="36" t="s">
        <v>216</v>
      </c>
      <c r="D40" s="47"/>
      <c r="E40" s="48">
        <v>0</v>
      </c>
      <c r="F40" s="48">
        <v>0</v>
      </c>
      <c r="G40" s="48">
        <v>0</v>
      </c>
      <c r="H40" s="136">
        <v>0</v>
      </c>
      <c r="I40" s="45" t="s">
        <v>346</v>
      </c>
      <c r="J40" s="136">
        <v>0</v>
      </c>
      <c r="K40" s="45" t="s">
        <v>346</v>
      </c>
      <c r="L40" s="114">
        <v>0</v>
      </c>
      <c r="M40" s="45">
        <v>0</v>
      </c>
      <c r="O40" s="48">
        <v>0</v>
      </c>
      <c r="P40" s="48">
        <v>0</v>
      </c>
      <c r="Q40" s="48">
        <v>0</v>
      </c>
      <c r="R40" s="136">
        <v>0</v>
      </c>
      <c r="S40" s="45" t="s">
        <v>346</v>
      </c>
      <c r="T40" s="136">
        <v>0</v>
      </c>
      <c r="U40" s="45" t="s">
        <v>346</v>
      </c>
      <c r="V40" s="114">
        <v>0</v>
      </c>
      <c r="W40" s="45">
        <v>0</v>
      </c>
      <c r="Y40" s="48">
        <v>0</v>
      </c>
      <c r="Z40" s="48">
        <v>0</v>
      </c>
      <c r="AA40" s="48">
        <v>0</v>
      </c>
      <c r="AB40" s="136">
        <v>0</v>
      </c>
      <c r="AC40" s="45" t="s">
        <v>346</v>
      </c>
      <c r="AD40" s="136">
        <v>0</v>
      </c>
      <c r="AE40" s="45" t="s">
        <v>346</v>
      </c>
      <c r="AF40" s="114">
        <v>0</v>
      </c>
      <c r="AG40" s="45">
        <v>0</v>
      </c>
      <c r="AI40" s="48">
        <v>0</v>
      </c>
      <c r="AJ40" s="48">
        <v>0</v>
      </c>
      <c r="AK40" s="48">
        <v>0</v>
      </c>
      <c r="AL40" s="136">
        <v>0</v>
      </c>
      <c r="AM40" s="45" t="s">
        <v>346</v>
      </c>
      <c r="AN40" s="136">
        <v>0</v>
      </c>
      <c r="AO40" s="45" t="s">
        <v>346</v>
      </c>
      <c r="AP40" s="114">
        <v>0</v>
      </c>
      <c r="AQ40" s="45">
        <v>0</v>
      </c>
      <c r="AS40" s="48">
        <v>0</v>
      </c>
      <c r="AT40" s="48">
        <v>0</v>
      </c>
      <c r="AU40" s="48">
        <v>0</v>
      </c>
      <c r="AV40" s="136">
        <v>0</v>
      </c>
      <c r="AW40" s="45" t="s">
        <v>346</v>
      </c>
      <c r="AX40" s="136">
        <v>0</v>
      </c>
      <c r="AY40" s="45" t="s">
        <v>346</v>
      </c>
      <c r="AZ40" s="114">
        <v>0</v>
      </c>
      <c r="BA40" s="45">
        <v>0</v>
      </c>
      <c r="BB40" s="47"/>
      <c r="BC40" s="48">
        <v>0</v>
      </c>
      <c r="BD40" s="48">
        <v>0</v>
      </c>
      <c r="BE40" s="48">
        <v>0</v>
      </c>
      <c r="BF40" s="136">
        <v>0</v>
      </c>
      <c r="BG40" s="45" t="s">
        <v>346</v>
      </c>
      <c r="BH40" s="136">
        <v>0</v>
      </c>
      <c r="BI40" s="45" t="s">
        <v>346</v>
      </c>
      <c r="BJ40" s="114">
        <v>0</v>
      </c>
      <c r="BK40" s="45">
        <v>0</v>
      </c>
      <c r="BL40" s="47"/>
      <c r="BM40" s="48">
        <v>0</v>
      </c>
      <c r="BN40" s="48">
        <v>0</v>
      </c>
      <c r="BO40" s="48">
        <v>0</v>
      </c>
      <c r="BP40" s="136">
        <v>0</v>
      </c>
      <c r="BQ40" s="45" t="s">
        <v>346</v>
      </c>
      <c r="BR40" s="136">
        <v>0</v>
      </c>
      <c r="BS40" s="45" t="s">
        <v>346</v>
      </c>
      <c r="BT40" s="114">
        <v>0</v>
      </c>
      <c r="BU40" s="45">
        <v>0</v>
      </c>
    </row>
    <row r="41" spans="2:73" x14ac:dyDescent="0.3">
      <c r="B41" s="35">
        <v>1265</v>
      </c>
      <c r="C41" s="36" t="s">
        <v>217</v>
      </c>
      <c r="D41" s="47"/>
      <c r="E41" s="48">
        <v>0</v>
      </c>
      <c r="F41" s="48">
        <v>0</v>
      </c>
      <c r="G41" s="48">
        <v>0</v>
      </c>
      <c r="H41" s="136">
        <v>0</v>
      </c>
      <c r="I41" s="45" t="s">
        <v>346</v>
      </c>
      <c r="J41" s="136">
        <v>0</v>
      </c>
      <c r="K41" s="45" t="s">
        <v>346</v>
      </c>
      <c r="L41" s="114">
        <v>0</v>
      </c>
      <c r="M41" s="45">
        <v>0</v>
      </c>
      <c r="O41" s="48">
        <v>0</v>
      </c>
      <c r="P41" s="48">
        <v>0</v>
      </c>
      <c r="Q41" s="48">
        <v>0</v>
      </c>
      <c r="R41" s="136">
        <v>0</v>
      </c>
      <c r="S41" s="45" t="s">
        <v>346</v>
      </c>
      <c r="T41" s="136">
        <v>0</v>
      </c>
      <c r="U41" s="45" t="s">
        <v>346</v>
      </c>
      <c r="V41" s="114">
        <v>0</v>
      </c>
      <c r="W41" s="45">
        <v>0</v>
      </c>
      <c r="Y41" s="48">
        <v>0</v>
      </c>
      <c r="Z41" s="48">
        <v>0</v>
      </c>
      <c r="AA41" s="48">
        <v>0</v>
      </c>
      <c r="AB41" s="136">
        <v>0</v>
      </c>
      <c r="AC41" s="45" t="s">
        <v>346</v>
      </c>
      <c r="AD41" s="136">
        <v>0</v>
      </c>
      <c r="AE41" s="45" t="s">
        <v>346</v>
      </c>
      <c r="AF41" s="114">
        <v>0</v>
      </c>
      <c r="AG41" s="45">
        <v>0</v>
      </c>
      <c r="AI41" s="48">
        <v>0</v>
      </c>
      <c r="AJ41" s="48">
        <v>0</v>
      </c>
      <c r="AK41" s="48">
        <v>0</v>
      </c>
      <c r="AL41" s="136">
        <v>0</v>
      </c>
      <c r="AM41" s="45" t="s">
        <v>346</v>
      </c>
      <c r="AN41" s="136">
        <v>0</v>
      </c>
      <c r="AO41" s="45" t="s">
        <v>346</v>
      </c>
      <c r="AP41" s="114">
        <v>0</v>
      </c>
      <c r="AQ41" s="45">
        <v>0</v>
      </c>
      <c r="AS41" s="48">
        <v>0</v>
      </c>
      <c r="AT41" s="48">
        <v>0</v>
      </c>
      <c r="AU41" s="48">
        <v>0</v>
      </c>
      <c r="AV41" s="136">
        <v>0</v>
      </c>
      <c r="AW41" s="45" t="s">
        <v>346</v>
      </c>
      <c r="AX41" s="136">
        <v>0</v>
      </c>
      <c r="AY41" s="45" t="s">
        <v>346</v>
      </c>
      <c r="AZ41" s="114">
        <v>0</v>
      </c>
      <c r="BA41" s="45">
        <v>0</v>
      </c>
      <c r="BB41" s="47"/>
      <c r="BC41" s="48">
        <v>0</v>
      </c>
      <c r="BD41" s="48">
        <v>0</v>
      </c>
      <c r="BE41" s="48">
        <v>0</v>
      </c>
      <c r="BF41" s="136">
        <v>0</v>
      </c>
      <c r="BG41" s="45" t="s">
        <v>346</v>
      </c>
      <c r="BH41" s="136">
        <v>0</v>
      </c>
      <c r="BI41" s="45" t="s">
        <v>346</v>
      </c>
      <c r="BJ41" s="114">
        <v>0</v>
      </c>
      <c r="BK41" s="45">
        <v>0</v>
      </c>
      <c r="BL41" s="47"/>
      <c r="BM41" s="48">
        <v>0</v>
      </c>
      <c r="BN41" s="48">
        <v>0</v>
      </c>
      <c r="BO41" s="48">
        <v>0</v>
      </c>
      <c r="BP41" s="136">
        <v>0</v>
      </c>
      <c r="BQ41" s="45" t="s">
        <v>346</v>
      </c>
      <c r="BR41" s="136">
        <v>0</v>
      </c>
      <c r="BS41" s="45" t="s">
        <v>346</v>
      </c>
      <c r="BT41" s="114">
        <v>0</v>
      </c>
      <c r="BU41" s="45">
        <v>0</v>
      </c>
    </row>
    <row r="42" spans="2:73" x14ac:dyDescent="0.3">
      <c r="B42" s="35">
        <v>1266</v>
      </c>
      <c r="C42" s="36" t="s">
        <v>218</v>
      </c>
      <c r="D42" s="47"/>
      <c r="E42" s="48">
        <v>5</v>
      </c>
      <c r="F42" s="48">
        <v>10</v>
      </c>
      <c r="G42" s="48">
        <v>0</v>
      </c>
      <c r="H42" s="136">
        <v>-5</v>
      </c>
      <c r="I42" s="45">
        <v>-1</v>
      </c>
      <c r="J42" s="136">
        <v>-10</v>
      </c>
      <c r="K42" s="45">
        <v>-1</v>
      </c>
      <c r="L42" s="114">
        <v>0</v>
      </c>
      <c r="M42" s="45">
        <v>0</v>
      </c>
      <c r="O42" s="48">
        <v>5</v>
      </c>
      <c r="P42" s="48">
        <v>10</v>
      </c>
      <c r="Q42" s="48">
        <v>0</v>
      </c>
      <c r="R42" s="136">
        <v>-5</v>
      </c>
      <c r="S42" s="45">
        <v>-1</v>
      </c>
      <c r="T42" s="136">
        <v>-10</v>
      </c>
      <c r="U42" s="45">
        <v>-1</v>
      </c>
      <c r="V42" s="114">
        <v>0</v>
      </c>
      <c r="W42" s="45">
        <v>0</v>
      </c>
      <c r="Y42" s="48">
        <v>0</v>
      </c>
      <c r="Z42" s="48">
        <v>0</v>
      </c>
      <c r="AA42" s="48">
        <v>0</v>
      </c>
      <c r="AB42" s="136">
        <v>0</v>
      </c>
      <c r="AC42" s="45" t="s">
        <v>346</v>
      </c>
      <c r="AD42" s="136">
        <v>0</v>
      </c>
      <c r="AE42" s="45" t="s">
        <v>346</v>
      </c>
      <c r="AF42" s="114">
        <v>0</v>
      </c>
      <c r="AG42" s="45">
        <v>0</v>
      </c>
      <c r="AI42" s="48">
        <v>0</v>
      </c>
      <c r="AJ42" s="48">
        <v>0</v>
      </c>
      <c r="AK42" s="48">
        <v>0</v>
      </c>
      <c r="AL42" s="136">
        <v>0</v>
      </c>
      <c r="AM42" s="45" t="s">
        <v>346</v>
      </c>
      <c r="AN42" s="136">
        <v>0</v>
      </c>
      <c r="AO42" s="45" t="s">
        <v>346</v>
      </c>
      <c r="AP42" s="114">
        <v>0</v>
      </c>
      <c r="AQ42" s="45">
        <v>0</v>
      </c>
      <c r="AS42" s="48">
        <v>0</v>
      </c>
      <c r="AT42" s="48">
        <v>0</v>
      </c>
      <c r="AU42" s="48">
        <v>0</v>
      </c>
      <c r="AV42" s="136">
        <v>0</v>
      </c>
      <c r="AW42" s="45" t="s">
        <v>346</v>
      </c>
      <c r="AX42" s="136">
        <v>0</v>
      </c>
      <c r="AY42" s="45" t="s">
        <v>346</v>
      </c>
      <c r="AZ42" s="114">
        <v>0</v>
      </c>
      <c r="BA42" s="45">
        <v>0</v>
      </c>
      <c r="BB42" s="47"/>
      <c r="BC42" s="48">
        <v>0</v>
      </c>
      <c r="BD42" s="48">
        <v>0</v>
      </c>
      <c r="BE42" s="48">
        <v>0</v>
      </c>
      <c r="BF42" s="136">
        <v>0</v>
      </c>
      <c r="BG42" s="45" t="s">
        <v>346</v>
      </c>
      <c r="BH42" s="136">
        <v>0</v>
      </c>
      <c r="BI42" s="45" t="s">
        <v>346</v>
      </c>
      <c r="BJ42" s="114">
        <v>0</v>
      </c>
      <c r="BK42" s="45">
        <v>0</v>
      </c>
      <c r="BL42" s="47"/>
      <c r="BM42" s="48">
        <v>0</v>
      </c>
      <c r="BN42" s="48">
        <v>0</v>
      </c>
      <c r="BO42" s="48">
        <v>0</v>
      </c>
      <c r="BP42" s="136">
        <v>0</v>
      </c>
      <c r="BQ42" s="45" t="s">
        <v>346</v>
      </c>
      <c r="BR42" s="136">
        <v>0</v>
      </c>
      <c r="BS42" s="45" t="s">
        <v>346</v>
      </c>
      <c r="BT42" s="114">
        <v>0</v>
      </c>
      <c r="BU42" s="45">
        <v>0</v>
      </c>
    </row>
    <row r="43" spans="2:73" x14ac:dyDescent="0.3">
      <c r="B43" s="35">
        <v>1269</v>
      </c>
      <c r="C43" s="36" t="s">
        <v>220</v>
      </c>
      <c r="D43" s="47"/>
      <c r="E43" s="48">
        <v>0</v>
      </c>
      <c r="F43" s="48">
        <v>103</v>
      </c>
      <c r="G43" s="48">
        <v>12</v>
      </c>
      <c r="H43" s="136">
        <v>12</v>
      </c>
      <c r="I43" s="45" t="s">
        <v>346</v>
      </c>
      <c r="J43" s="136">
        <v>-91</v>
      </c>
      <c r="K43" s="45">
        <v>-0.88349514563106801</v>
      </c>
      <c r="L43" s="114">
        <v>0</v>
      </c>
      <c r="M43" s="45">
        <v>0</v>
      </c>
      <c r="O43" s="48">
        <v>0</v>
      </c>
      <c r="P43" s="48">
        <v>0</v>
      </c>
      <c r="Q43" s="48">
        <v>0</v>
      </c>
      <c r="R43" s="136">
        <v>0</v>
      </c>
      <c r="S43" s="45" t="s">
        <v>346</v>
      </c>
      <c r="T43" s="136">
        <v>0</v>
      </c>
      <c r="U43" s="45" t="s">
        <v>346</v>
      </c>
      <c r="V43" s="114">
        <v>0</v>
      </c>
      <c r="W43" s="45">
        <v>0</v>
      </c>
      <c r="Y43" s="48">
        <v>0</v>
      </c>
      <c r="Z43" s="48">
        <v>0</v>
      </c>
      <c r="AA43" s="48">
        <v>0</v>
      </c>
      <c r="AB43" s="136">
        <v>0</v>
      </c>
      <c r="AC43" s="45" t="s">
        <v>346</v>
      </c>
      <c r="AD43" s="136">
        <v>0</v>
      </c>
      <c r="AE43" s="45" t="s">
        <v>346</v>
      </c>
      <c r="AF43" s="114">
        <v>0</v>
      </c>
      <c r="AG43" s="45">
        <v>0</v>
      </c>
      <c r="AI43" s="48">
        <v>0</v>
      </c>
      <c r="AJ43" s="48">
        <v>79</v>
      </c>
      <c r="AK43" s="48">
        <v>7</v>
      </c>
      <c r="AL43" s="136">
        <v>7</v>
      </c>
      <c r="AM43" s="45" t="s">
        <v>346</v>
      </c>
      <c r="AN43" s="136">
        <v>-72</v>
      </c>
      <c r="AO43" s="45">
        <v>-0.91139240506329111</v>
      </c>
      <c r="AP43" s="114">
        <v>0</v>
      </c>
      <c r="AQ43" s="45">
        <v>0</v>
      </c>
      <c r="AS43" s="48">
        <v>0</v>
      </c>
      <c r="AT43" s="48">
        <v>24</v>
      </c>
      <c r="AU43" s="48">
        <v>5</v>
      </c>
      <c r="AV43" s="136">
        <v>5</v>
      </c>
      <c r="AW43" s="45" t="s">
        <v>346</v>
      </c>
      <c r="AX43" s="136">
        <v>-19</v>
      </c>
      <c r="AY43" s="45">
        <v>-0.79166666666666663</v>
      </c>
      <c r="AZ43" s="114">
        <v>0</v>
      </c>
      <c r="BA43" s="45">
        <v>0</v>
      </c>
      <c r="BB43" s="47"/>
      <c r="BC43" s="48">
        <v>0</v>
      </c>
      <c r="BD43" s="48">
        <v>0</v>
      </c>
      <c r="BE43" s="48">
        <v>0</v>
      </c>
      <c r="BF43" s="136">
        <v>0</v>
      </c>
      <c r="BG43" s="45" t="s">
        <v>346</v>
      </c>
      <c r="BH43" s="136">
        <v>0</v>
      </c>
      <c r="BI43" s="45" t="s">
        <v>346</v>
      </c>
      <c r="BJ43" s="114">
        <v>0</v>
      </c>
      <c r="BK43" s="45">
        <v>0</v>
      </c>
      <c r="BL43" s="47"/>
      <c r="BM43" s="48">
        <v>0</v>
      </c>
      <c r="BN43" s="48">
        <v>0</v>
      </c>
      <c r="BO43" s="48">
        <v>0</v>
      </c>
      <c r="BP43" s="136">
        <v>0</v>
      </c>
      <c r="BQ43" s="45" t="s">
        <v>346</v>
      </c>
      <c r="BR43" s="136">
        <v>0</v>
      </c>
      <c r="BS43" s="45" t="s">
        <v>346</v>
      </c>
      <c r="BT43" s="114">
        <v>0</v>
      </c>
      <c r="BU43" s="45">
        <v>0</v>
      </c>
    </row>
    <row r="44" spans="2:73" x14ac:dyDescent="0.3">
      <c r="B44" s="35">
        <v>1270</v>
      </c>
      <c r="C44" s="36" t="s">
        <v>221</v>
      </c>
      <c r="D44" s="47"/>
      <c r="E44" s="48">
        <v>0</v>
      </c>
      <c r="F44" s="48">
        <v>0</v>
      </c>
      <c r="G44" s="48">
        <v>0</v>
      </c>
      <c r="H44" s="136">
        <v>0</v>
      </c>
      <c r="I44" s="45" t="s">
        <v>346</v>
      </c>
      <c r="J44" s="136">
        <v>0</v>
      </c>
      <c r="K44" s="45" t="s">
        <v>346</v>
      </c>
      <c r="L44" s="114">
        <v>0</v>
      </c>
      <c r="M44" s="45">
        <v>0</v>
      </c>
      <c r="O44" s="48">
        <v>0</v>
      </c>
      <c r="P44" s="48">
        <v>0</v>
      </c>
      <c r="Q44" s="48">
        <v>0</v>
      </c>
      <c r="R44" s="136">
        <v>0</v>
      </c>
      <c r="S44" s="45" t="s">
        <v>346</v>
      </c>
      <c r="T44" s="136">
        <v>0</v>
      </c>
      <c r="U44" s="45" t="s">
        <v>346</v>
      </c>
      <c r="V44" s="114">
        <v>0</v>
      </c>
      <c r="W44" s="45">
        <v>0</v>
      </c>
      <c r="Y44" s="48">
        <v>0</v>
      </c>
      <c r="Z44" s="48">
        <v>0</v>
      </c>
      <c r="AA44" s="48">
        <v>0</v>
      </c>
      <c r="AB44" s="136">
        <v>0</v>
      </c>
      <c r="AC44" s="45" t="s">
        <v>346</v>
      </c>
      <c r="AD44" s="136">
        <v>0</v>
      </c>
      <c r="AE44" s="45" t="s">
        <v>346</v>
      </c>
      <c r="AF44" s="114">
        <v>0</v>
      </c>
      <c r="AG44" s="45">
        <v>0</v>
      </c>
      <c r="AI44" s="48">
        <v>0</v>
      </c>
      <c r="AJ44" s="48">
        <v>0</v>
      </c>
      <c r="AK44" s="48">
        <v>0</v>
      </c>
      <c r="AL44" s="136">
        <v>0</v>
      </c>
      <c r="AM44" s="45" t="s">
        <v>346</v>
      </c>
      <c r="AN44" s="136">
        <v>0</v>
      </c>
      <c r="AO44" s="45" t="s">
        <v>346</v>
      </c>
      <c r="AP44" s="114">
        <v>0</v>
      </c>
      <c r="AQ44" s="45">
        <v>0</v>
      </c>
      <c r="AS44" s="48">
        <v>0</v>
      </c>
      <c r="AT44" s="48">
        <v>0</v>
      </c>
      <c r="AU44" s="48">
        <v>0</v>
      </c>
      <c r="AV44" s="136">
        <v>0</v>
      </c>
      <c r="AW44" s="45" t="s">
        <v>346</v>
      </c>
      <c r="AX44" s="136">
        <v>0</v>
      </c>
      <c r="AY44" s="45" t="s">
        <v>346</v>
      </c>
      <c r="AZ44" s="114">
        <v>0</v>
      </c>
      <c r="BA44" s="45">
        <v>0</v>
      </c>
      <c r="BB44" s="47"/>
      <c r="BC44" s="48">
        <v>0</v>
      </c>
      <c r="BD44" s="48">
        <v>0</v>
      </c>
      <c r="BE44" s="48">
        <v>0</v>
      </c>
      <c r="BF44" s="136">
        <v>0</v>
      </c>
      <c r="BG44" s="45" t="s">
        <v>346</v>
      </c>
      <c r="BH44" s="136">
        <v>0</v>
      </c>
      <c r="BI44" s="45" t="s">
        <v>346</v>
      </c>
      <c r="BJ44" s="114">
        <v>0</v>
      </c>
      <c r="BK44" s="45">
        <v>0</v>
      </c>
      <c r="BL44" s="47"/>
      <c r="BM44" s="48">
        <v>0</v>
      </c>
      <c r="BN44" s="48">
        <v>0</v>
      </c>
      <c r="BO44" s="48">
        <v>0</v>
      </c>
      <c r="BP44" s="136">
        <v>0</v>
      </c>
      <c r="BQ44" s="45" t="s">
        <v>346</v>
      </c>
      <c r="BR44" s="136">
        <v>0</v>
      </c>
      <c r="BS44" s="45" t="s">
        <v>346</v>
      </c>
      <c r="BT44" s="114">
        <v>0</v>
      </c>
      <c r="BU44" s="45">
        <v>0</v>
      </c>
    </row>
    <row r="45" spans="2:73" x14ac:dyDescent="0.3">
      <c r="C45" s="41"/>
      <c r="D45" s="47"/>
      <c r="E45" s="47"/>
      <c r="F45" s="47"/>
      <c r="G45" s="47"/>
      <c r="H45" s="47"/>
      <c r="I45" s="46"/>
      <c r="J45" s="47"/>
      <c r="K45" s="46"/>
      <c r="L45" s="116"/>
      <c r="M45" s="46"/>
      <c r="V45" s="116"/>
      <c r="AF45" s="116"/>
      <c r="AP45" s="116"/>
      <c r="AZ45" s="116"/>
      <c r="BB45" s="47"/>
      <c r="BC45" s="47"/>
      <c r="BD45" s="47"/>
      <c r="BE45" s="47"/>
      <c r="BF45" s="47"/>
      <c r="BG45" s="46"/>
      <c r="BH45" s="47"/>
      <c r="BI45" s="46"/>
      <c r="BJ45" s="116"/>
      <c r="BK45" s="46"/>
      <c r="BL45" s="47"/>
      <c r="BM45" s="47"/>
      <c r="BN45" s="47"/>
      <c r="BO45" s="47"/>
      <c r="BP45" s="47"/>
      <c r="BQ45" s="46"/>
      <c r="BR45" s="47"/>
      <c r="BS45" s="46"/>
      <c r="BT45" s="116"/>
      <c r="BU45" s="46"/>
    </row>
    <row r="46" spans="2:73" x14ac:dyDescent="0.2">
      <c r="B46" s="160" t="s">
        <v>158</v>
      </c>
      <c r="C46" s="160"/>
      <c r="D46" s="47"/>
      <c r="E46" s="141">
        <v>218</v>
      </c>
      <c r="F46" s="141">
        <v>354</v>
      </c>
      <c r="G46" s="141">
        <v>39</v>
      </c>
      <c r="H46" s="142">
        <v>-179</v>
      </c>
      <c r="I46" s="129">
        <v>-0.82110091743119262</v>
      </c>
      <c r="J46" s="142">
        <v>-315</v>
      </c>
      <c r="K46" s="129">
        <v>-0.88983050847457623</v>
      </c>
      <c r="L46" s="143">
        <v>405.90988372093022</v>
      </c>
      <c r="M46" s="129">
        <v>9.6080439437668752E-2</v>
      </c>
      <c r="O46" s="141">
        <v>217</v>
      </c>
      <c r="P46" s="141">
        <v>181</v>
      </c>
      <c r="Q46" s="141">
        <v>19</v>
      </c>
      <c r="R46" s="142">
        <v>-198</v>
      </c>
      <c r="S46" s="129">
        <v>-0.9124423963133641</v>
      </c>
      <c r="T46" s="142">
        <v>-162</v>
      </c>
      <c r="U46" s="129">
        <v>-0.89502762430939231</v>
      </c>
      <c r="V46" s="143">
        <v>170</v>
      </c>
      <c r="W46" s="129">
        <v>0.11176470588235295</v>
      </c>
      <c r="Y46" s="141">
        <v>1</v>
      </c>
      <c r="Z46" s="141">
        <v>1</v>
      </c>
      <c r="AA46" s="141">
        <v>0</v>
      </c>
      <c r="AB46" s="142">
        <v>-1</v>
      </c>
      <c r="AC46" s="129">
        <v>-1</v>
      </c>
      <c r="AD46" s="142">
        <v>-1</v>
      </c>
      <c r="AE46" s="129">
        <v>-1</v>
      </c>
      <c r="AF46" s="143">
        <v>0</v>
      </c>
      <c r="AG46" s="129">
        <v>0</v>
      </c>
      <c r="AI46" s="141">
        <v>0</v>
      </c>
      <c r="AJ46" s="141">
        <v>115</v>
      </c>
      <c r="AK46" s="141">
        <v>9</v>
      </c>
      <c r="AL46" s="142">
        <v>9</v>
      </c>
      <c r="AM46" s="129" t="s">
        <v>346</v>
      </c>
      <c r="AN46" s="142">
        <v>-106</v>
      </c>
      <c r="AO46" s="129">
        <v>-0.92173913043478262</v>
      </c>
      <c r="AP46" s="143">
        <v>117</v>
      </c>
      <c r="AQ46" s="129">
        <v>7.6923076923076927E-2</v>
      </c>
      <c r="AS46" s="141">
        <v>0</v>
      </c>
      <c r="AT46" s="141">
        <v>57</v>
      </c>
      <c r="AU46" s="141">
        <v>9</v>
      </c>
      <c r="AV46" s="142">
        <v>9</v>
      </c>
      <c r="AW46" s="129" t="s">
        <v>346</v>
      </c>
      <c r="AX46" s="142">
        <v>-48</v>
      </c>
      <c r="AY46" s="129">
        <v>-0.84210526315789469</v>
      </c>
      <c r="AZ46" s="143">
        <v>118.90988372093022</v>
      </c>
      <c r="BA46" s="129">
        <v>7.5687568756875698E-2</v>
      </c>
      <c r="BB46" s="47"/>
      <c r="BC46" s="141">
        <v>0</v>
      </c>
      <c r="BD46" s="141">
        <v>0</v>
      </c>
      <c r="BE46" s="141">
        <v>2</v>
      </c>
      <c r="BF46" s="142">
        <v>2</v>
      </c>
      <c r="BG46" s="129" t="s">
        <v>346</v>
      </c>
      <c r="BH46" s="142">
        <v>2</v>
      </c>
      <c r="BI46" s="129" t="s">
        <v>346</v>
      </c>
      <c r="BJ46" s="143">
        <v>0</v>
      </c>
      <c r="BK46" s="129">
        <v>0</v>
      </c>
      <c r="BL46" s="47"/>
      <c r="BM46" s="141">
        <v>0</v>
      </c>
      <c r="BN46" s="141">
        <v>0</v>
      </c>
      <c r="BO46" s="141">
        <v>0</v>
      </c>
      <c r="BP46" s="142">
        <v>0</v>
      </c>
      <c r="BQ46" s="129" t="s">
        <v>346</v>
      </c>
      <c r="BR46" s="142">
        <v>0</v>
      </c>
      <c r="BS46" s="129" t="s">
        <v>346</v>
      </c>
      <c r="BT46" s="143">
        <v>0</v>
      </c>
      <c r="BU46" s="129">
        <v>0</v>
      </c>
    </row>
    <row r="47" spans="2:73" x14ac:dyDescent="0.25">
      <c r="D47" s="47"/>
      <c r="E47" s="47"/>
      <c r="F47" s="47"/>
      <c r="G47" s="47"/>
      <c r="H47" s="47"/>
      <c r="I47" s="46"/>
      <c r="J47" s="47"/>
      <c r="K47" s="46"/>
      <c r="L47" s="47"/>
      <c r="M47" s="46"/>
      <c r="BB47" s="47"/>
      <c r="BC47" s="47"/>
      <c r="BD47" s="47"/>
      <c r="BE47" s="47"/>
      <c r="BF47" s="47"/>
      <c r="BG47" s="46"/>
      <c r="BH47" s="47"/>
      <c r="BI47" s="46"/>
      <c r="BJ47" s="47"/>
      <c r="BK47" s="46"/>
      <c r="BL47" s="47"/>
      <c r="BM47" s="47"/>
      <c r="BN47" s="47"/>
      <c r="BO47" s="47"/>
      <c r="BP47" s="47"/>
      <c r="BQ47" s="46"/>
      <c r="BR47" s="47"/>
      <c r="BS47" s="46"/>
      <c r="BT47" s="47"/>
      <c r="BU47" s="46"/>
    </row>
    <row r="48" spans="2:73" ht="45" x14ac:dyDescent="0.25">
      <c r="B48" s="42" t="s">
        <v>5</v>
      </c>
      <c r="C48" s="42" t="s">
        <v>160</v>
      </c>
      <c r="D48" s="47"/>
      <c r="E48" s="51">
        <v>43221</v>
      </c>
      <c r="F48" s="51">
        <v>43556</v>
      </c>
      <c r="G48" s="51">
        <v>43617</v>
      </c>
      <c r="H48" s="51" t="s">
        <v>225</v>
      </c>
      <c r="I48" s="76" t="s">
        <v>205</v>
      </c>
      <c r="J48" s="51" t="s">
        <v>226</v>
      </c>
      <c r="K48" s="76" t="s">
        <v>205</v>
      </c>
      <c r="L48" s="51" t="s">
        <v>227</v>
      </c>
      <c r="M48" s="76" t="s">
        <v>228</v>
      </c>
      <c r="O48" s="51">
        <v>43221</v>
      </c>
      <c r="P48" s="51">
        <v>43556</v>
      </c>
      <c r="Q48" s="51">
        <v>43617</v>
      </c>
      <c r="R48" s="51" t="s">
        <v>225</v>
      </c>
      <c r="S48" s="76" t="s">
        <v>205</v>
      </c>
      <c r="T48" s="51" t="s">
        <v>226</v>
      </c>
      <c r="U48" s="76" t="s">
        <v>205</v>
      </c>
      <c r="V48" s="51" t="s">
        <v>227</v>
      </c>
      <c r="W48" s="76" t="s">
        <v>228</v>
      </c>
      <c r="Y48" s="51">
        <v>43221</v>
      </c>
      <c r="Z48" s="51">
        <v>43556</v>
      </c>
      <c r="AA48" s="51">
        <v>43617</v>
      </c>
      <c r="AB48" s="51" t="s">
        <v>225</v>
      </c>
      <c r="AC48" s="76" t="s">
        <v>205</v>
      </c>
      <c r="AD48" s="51" t="s">
        <v>226</v>
      </c>
      <c r="AE48" s="76" t="s">
        <v>205</v>
      </c>
      <c r="AF48" s="51" t="s">
        <v>227</v>
      </c>
      <c r="AG48" s="76" t="s">
        <v>228</v>
      </c>
      <c r="AI48" s="51">
        <v>43221</v>
      </c>
      <c r="AJ48" s="51">
        <v>43556</v>
      </c>
      <c r="AK48" s="51">
        <v>43617</v>
      </c>
      <c r="AL48" s="51" t="s">
        <v>225</v>
      </c>
      <c r="AM48" s="76" t="s">
        <v>205</v>
      </c>
      <c r="AN48" s="51" t="s">
        <v>226</v>
      </c>
      <c r="AO48" s="76" t="s">
        <v>205</v>
      </c>
      <c r="AP48" s="51" t="s">
        <v>227</v>
      </c>
      <c r="AQ48" s="76" t="s">
        <v>228</v>
      </c>
      <c r="AS48" s="51">
        <v>43221</v>
      </c>
      <c r="AT48" s="51">
        <v>43556</v>
      </c>
      <c r="AU48" s="51">
        <v>43617</v>
      </c>
      <c r="AV48" s="51" t="s">
        <v>225</v>
      </c>
      <c r="AW48" s="76" t="s">
        <v>205</v>
      </c>
      <c r="AX48" s="51" t="s">
        <v>226</v>
      </c>
      <c r="AY48" s="76" t="s">
        <v>205</v>
      </c>
      <c r="AZ48" s="51" t="s">
        <v>227</v>
      </c>
      <c r="BA48" s="76" t="s">
        <v>228</v>
      </c>
      <c r="BB48" s="47"/>
      <c r="BC48" s="51">
        <v>43221</v>
      </c>
      <c r="BD48" s="51">
        <v>43556</v>
      </c>
      <c r="BE48" s="51">
        <v>43617</v>
      </c>
      <c r="BF48" s="51" t="s">
        <v>225</v>
      </c>
      <c r="BG48" s="76" t="s">
        <v>205</v>
      </c>
      <c r="BH48" s="51" t="s">
        <v>226</v>
      </c>
      <c r="BI48" s="76" t="s">
        <v>205</v>
      </c>
      <c r="BJ48" s="51" t="s">
        <v>227</v>
      </c>
      <c r="BK48" s="76" t="s">
        <v>228</v>
      </c>
      <c r="BL48" s="47"/>
      <c r="BM48" s="51">
        <v>43221</v>
      </c>
      <c r="BN48" s="51">
        <v>43556</v>
      </c>
      <c r="BO48" s="51">
        <v>43617</v>
      </c>
      <c r="BP48" s="51" t="s">
        <v>225</v>
      </c>
      <c r="BQ48" s="76" t="s">
        <v>205</v>
      </c>
      <c r="BR48" s="51" t="s">
        <v>226</v>
      </c>
      <c r="BS48" s="76" t="s">
        <v>205</v>
      </c>
      <c r="BT48" s="51" t="s">
        <v>227</v>
      </c>
      <c r="BU48" s="76" t="s">
        <v>228</v>
      </c>
    </row>
    <row r="49" spans="2:73" x14ac:dyDescent="0.3">
      <c r="B49" s="35">
        <v>1026</v>
      </c>
      <c r="C49" s="36" t="s">
        <v>188</v>
      </c>
      <c r="D49" s="47"/>
      <c r="E49" s="48">
        <v>3</v>
      </c>
      <c r="F49" s="48">
        <v>6</v>
      </c>
      <c r="G49" s="48">
        <v>0</v>
      </c>
      <c r="H49" s="136">
        <v>-3</v>
      </c>
      <c r="I49" s="45">
        <v>-1</v>
      </c>
      <c r="J49" s="136">
        <v>-6</v>
      </c>
      <c r="K49" s="45">
        <v>-1</v>
      </c>
      <c r="L49" s="114">
        <v>27.936046511627907</v>
      </c>
      <c r="M49" s="45">
        <v>0</v>
      </c>
      <c r="O49" s="48">
        <v>2</v>
      </c>
      <c r="P49" s="48">
        <v>1</v>
      </c>
      <c r="Q49" s="48">
        <v>0</v>
      </c>
      <c r="R49" s="136">
        <v>-2</v>
      </c>
      <c r="S49" s="45">
        <v>-1</v>
      </c>
      <c r="T49" s="136">
        <v>-1</v>
      </c>
      <c r="U49" s="45">
        <v>-1</v>
      </c>
      <c r="V49" s="114">
        <v>5</v>
      </c>
      <c r="W49" s="45">
        <v>0</v>
      </c>
      <c r="Y49" s="48">
        <v>1</v>
      </c>
      <c r="Z49" s="48">
        <v>5</v>
      </c>
      <c r="AA49" s="48">
        <v>0</v>
      </c>
      <c r="AB49" s="136">
        <v>-1</v>
      </c>
      <c r="AC49" s="45">
        <v>-1</v>
      </c>
      <c r="AD49" s="136">
        <v>-5</v>
      </c>
      <c r="AE49" s="45">
        <v>-1</v>
      </c>
      <c r="AF49" s="114">
        <v>7</v>
      </c>
      <c r="AG49" s="45">
        <v>0</v>
      </c>
      <c r="AI49" s="48">
        <v>0</v>
      </c>
      <c r="AJ49" s="48">
        <v>0</v>
      </c>
      <c r="AK49" s="48">
        <v>0</v>
      </c>
      <c r="AL49" s="136">
        <v>0</v>
      </c>
      <c r="AM49" s="45" t="s">
        <v>346</v>
      </c>
      <c r="AN49" s="136">
        <v>0</v>
      </c>
      <c r="AO49" s="45" t="s">
        <v>346</v>
      </c>
      <c r="AP49" s="114">
        <v>13</v>
      </c>
      <c r="AQ49" s="45">
        <v>0</v>
      </c>
      <c r="AS49" s="48">
        <v>0</v>
      </c>
      <c r="AT49" s="48">
        <v>0</v>
      </c>
      <c r="AU49" s="48">
        <v>0</v>
      </c>
      <c r="AV49" s="136">
        <v>0</v>
      </c>
      <c r="AW49" s="45" t="s">
        <v>346</v>
      </c>
      <c r="AX49" s="136">
        <v>0</v>
      </c>
      <c r="AY49" s="45" t="s">
        <v>346</v>
      </c>
      <c r="AZ49" s="114">
        <v>2.9360465116279069</v>
      </c>
      <c r="BA49" s="45">
        <v>0</v>
      </c>
      <c r="BB49" s="47"/>
      <c r="BC49" s="48">
        <v>0</v>
      </c>
      <c r="BD49" s="48">
        <v>0</v>
      </c>
      <c r="BE49" s="48">
        <v>0</v>
      </c>
      <c r="BF49" s="136">
        <v>0</v>
      </c>
      <c r="BG49" s="45" t="s">
        <v>346</v>
      </c>
      <c r="BH49" s="136">
        <v>0</v>
      </c>
      <c r="BI49" s="45" t="s">
        <v>346</v>
      </c>
      <c r="BJ49" s="114">
        <v>0</v>
      </c>
      <c r="BK49" s="45">
        <v>0</v>
      </c>
      <c r="BL49" s="47"/>
      <c r="BM49" s="48">
        <v>0</v>
      </c>
      <c r="BN49" s="48">
        <v>0</v>
      </c>
      <c r="BO49" s="48">
        <v>0</v>
      </c>
      <c r="BP49" s="136">
        <v>0</v>
      </c>
      <c r="BQ49" s="45" t="s">
        <v>346</v>
      </c>
      <c r="BR49" s="136">
        <v>0</v>
      </c>
      <c r="BS49" s="45" t="s">
        <v>346</v>
      </c>
      <c r="BT49" s="114">
        <v>0</v>
      </c>
      <c r="BU49" s="45">
        <v>0</v>
      </c>
    </row>
    <row r="50" spans="2:73" x14ac:dyDescent="0.3">
      <c r="B50" s="35">
        <v>1034</v>
      </c>
      <c r="C50" s="36" t="s">
        <v>194</v>
      </c>
      <c r="D50" s="47"/>
      <c r="E50" s="48">
        <v>7</v>
      </c>
      <c r="F50" s="48">
        <v>4</v>
      </c>
      <c r="G50" s="48">
        <v>0</v>
      </c>
      <c r="H50" s="136">
        <v>-7</v>
      </c>
      <c r="I50" s="45">
        <v>-1</v>
      </c>
      <c r="J50" s="136">
        <v>-4</v>
      </c>
      <c r="K50" s="45">
        <v>-1</v>
      </c>
      <c r="L50" s="114">
        <v>29.936046511627907</v>
      </c>
      <c r="M50" s="45">
        <v>0</v>
      </c>
      <c r="O50" s="48">
        <v>7</v>
      </c>
      <c r="P50" s="48">
        <v>4</v>
      </c>
      <c r="Q50" s="48">
        <v>0</v>
      </c>
      <c r="R50" s="136">
        <v>-7</v>
      </c>
      <c r="S50" s="45">
        <v>-1</v>
      </c>
      <c r="T50" s="136">
        <v>-4</v>
      </c>
      <c r="U50" s="45">
        <v>-1</v>
      </c>
      <c r="V50" s="114">
        <v>14</v>
      </c>
      <c r="W50" s="45">
        <v>0</v>
      </c>
      <c r="Y50" s="48">
        <v>0</v>
      </c>
      <c r="Z50" s="48">
        <v>0</v>
      </c>
      <c r="AA50" s="48">
        <v>0</v>
      </c>
      <c r="AB50" s="136">
        <v>0</v>
      </c>
      <c r="AC50" s="45" t="s">
        <v>346</v>
      </c>
      <c r="AD50" s="136">
        <v>0</v>
      </c>
      <c r="AE50" s="45" t="s">
        <v>346</v>
      </c>
      <c r="AF50" s="114">
        <v>0</v>
      </c>
      <c r="AG50" s="45">
        <v>0</v>
      </c>
      <c r="AI50" s="48">
        <v>0</v>
      </c>
      <c r="AJ50" s="48">
        <v>0</v>
      </c>
      <c r="AK50" s="48">
        <v>0</v>
      </c>
      <c r="AL50" s="136">
        <v>0</v>
      </c>
      <c r="AM50" s="45" t="s">
        <v>346</v>
      </c>
      <c r="AN50" s="136">
        <v>0</v>
      </c>
      <c r="AO50" s="45" t="s">
        <v>346</v>
      </c>
      <c r="AP50" s="114">
        <v>13</v>
      </c>
      <c r="AQ50" s="45">
        <v>0</v>
      </c>
      <c r="AS50" s="48">
        <v>0</v>
      </c>
      <c r="AT50" s="48">
        <v>0</v>
      </c>
      <c r="AU50" s="48">
        <v>0</v>
      </c>
      <c r="AV50" s="136">
        <v>0</v>
      </c>
      <c r="AW50" s="45" t="s">
        <v>346</v>
      </c>
      <c r="AX50" s="136">
        <v>0</v>
      </c>
      <c r="AY50" s="45" t="s">
        <v>346</v>
      </c>
      <c r="AZ50" s="114">
        <v>2.9360465116279069</v>
      </c>
      <c r="BA50" s="45">
        <v>0</v>
      </c>
      <c r="BB50" s="47"/>
      <c r="BC50" s="48">
        <v>0</v>
      </c>
      <c r="BD50" s="48">
        <v>0</v>
      </c>
      <c r="BE50" s="48">
        <v>0</v>
      </c>
      <c r="BF50" s="136">
        <v>0</v>
      </c>
      <c r="BG50" s="45" t="s">
        <v>346</v>
      </c>
      <c r="BH50" s="136">
        <v>0</v>
      </c>
      <c r="BI50" s="45" t="s">
        <v>346</v>
      </c>
      <c r="BJ50" s="114">
        <v>0</v>
      </c>
      <c r="BK50" s="45">
        <v>0</v>
      </c>
      <c r="BL50" s="47"/>
      <c r="BM50" s="48">
        <v>0</v>
      </c>
      <c r="BN50" s="48">
        <v>0</v>
      </c>
      <c r="BO50" s="48">
        <v>0</v>
      </c>
      <c r="BP50" s="136">
        <v>0</v>
      </c>
      <c r="BQ50" s="45" t="s">
        <v>346</v>
      </c>
      <c r="BR50" s="136">
        <v>0</v>
      </c>
      <c r="BS50" s="45" t="s">
        <v>346</v>
      </c>
      <c r="BT50" s="114">
        <v>0</v>
      </c>
      <c r="BU50" s="45">
        <v>0</v>
      </c>
    </row>
    <row r="51" spans="2:73" x14ac:dyDescent="0.3">
      <c r="B51" s="35">
        <v>1045</v>
      </c>
      <c r="C51" s="36" t="s">
        <v>193</v>
      </c>
      <c r="D51" s="47"/>
      <c r="E51" s="48">
        <v>39</v>
      </c>
      <c r="F51" s="48">
        <v>31</v>
      </c>
      <c r="G51" s="48">
        <v>4</v>
      </c>
      <c r="H51" s="136">
        <v>-35</v>
      </c>
      <c r="I51" s="45">
        <v>-0.89743589743589747</v>
      </c>
      <c r="J51" s="136">
        <v>-27</v>
      </c>
      <c r="K51" s="45">
        <v>-0.87096774193548387</v>
      </c>
      <c r="L51" s="114">
        <v>53.552325581395351</v>
      </c>
      <c r="M51" s="45">
        <v>7.4693301487352079E-2</v>
      </c>
      <c r="O51" s="48">
        <v>34</v>
      </c>
      <c r="P51" s="48">
        <v>16</v>
      </c>
      <c r="Q51" s="48">
        <v>2</v>
      </c>
      <c r="R51" s="136">
        <v>-32</v>
      </c>
      <c r="S51" s="45">
        <v>-0.94117647058823528</v>
      </c>
      <c r="T51" s="136">
        <v>-14</v>
      </c>
      <c r="U51" s="45">
        <v>-0.875</v>
      </c>
      <c r="V51" s="114">
        <v>19</v>
      </c>
      <c r="W51" s="45">
        <v>0.10526315789473684</v>
      </c>
      <c r="Y51" s="48">
        <v>5</v>
      </c>
      <c r="Z51" s="48">
        <v>3</v>
      </c>
      <c r="AA51" s="48">
        <v>0</v>
      </c>
      <c r="AB51" s="136">
        <v>-5</v>
      </c>
      <c r="AC51" s="45">
        <v>-1</v>
      </c>
      <c r="AD51" s="136">
        <v>-3</v>
      </c>
      <c r="AE51" s="45">
        <v>-1</v>
      </c>
      <c r="AF51" s="114">
        <v>1</v>
      </c>
      <c r="AG51" s="45">
        <v>0</v>
      </c>
      <c r="AI51" s="48">
        <v>0</v>
      </c>
      <c r="AJ51" s="48">
        <v>3</v>
      </c>
      <c r="AK51" s="48">
        <v>1</v>
      </c>
      <c r="AL51" s="136">
        <v>1</v>
      </c>
      <c r="AM51" s="45" t="s">
        <v>346</v>
      </c>
      <c r="AN51" s="136">
        <v>-2</v>
      </c>
      <c r="AO51" s="45">
        <v>-0.66666666666666663</v>
      </c>
      <c r="AP51" s="114">
        <v>13</v>
      </c>
      <c r="AQ51" s="45">
        <v>7.6923076923076927E-2</v>
      </c>
      <c r="AS51" s="48">
        <v>0</v>
      </c>
      <c r="AT51" s="48">
        <v>9</v>
      </c>
      <c r="AU51" s="48">
        <v>1</v>
      </c>
      <c r="AV51" s="136">
        <v>1</v>
      </c>
      <c r="AW51" s="45" t="s">
        <v>346</v>
      </c>
      <c r="AX51" s="136">
        <v>-8</v>
      </c>
      <c r="AY51" s="45">
        <v>-0.88888888888888884</v>
      </c>
      <c r="AZ51" s="114">
        <v>20.552325581395351</v>
      </c>
      <c r="BA51" s="45">
        <v>4.8656294200848653E-2</v>
      </c>
      <c r="BB51" s="47"/>
      <c r="BC51" s="48">
        <v>0</v>
      </c>
      <c r="BD51" s="48">
        <v>0</v>
      </c>
      <c r="BE51" s="48">
        <v>0</v>
      </c>
      <c r="BF51" s="136">
        <v>0</v>
      </c>
      <c r="BG51" s="45" t="s">
        <v>346</v>
      </c>
      <c r="BH51" s="136">
        <v>0</v>
      </c>
      <c r="BI51" s="45" t="s">
        <v>346</v>
      </c>
      <c r="BJ51" s="114">
        <v>0</v>
      </c>
      <c r="BK51" s="45">
        <v>0</v>
      </c>
      <c r="BL51" s="47"/>
      <c r="BM51" s="48">
        <v>0</v>
      </c>
      <c r="BN51" s="48">
        <v>0</v>
      </c>
      <c r="BO51" s="48">
        <v>0</v>
      </c>
      <c r="BP51" s="136">
        <v>0</v>
      </c>
      <c r="BQ51" s="45" t="s">
        <v>346</v>
      </c>
      <c r="BR51" s="136">
        <v>0</v>
      </c>
      <c r="BS51" s="45" t="s">
        <v>346</v>
      </c>
      <c r="BT51" s="114">
        <v>0</v>
      </c>
      <c r="BU51" s="45">
        <v>0</v>
      </c>
    </row>
    <row r="52" spans="2:73" x14ac:dyDescent="0.3">
      <c r="B52" s="35">
        <v>1058</v>
      </c>
      <c r="C52" s="36" t="s">
        <v>190</v>
      </c>
      <c r="D52" s="47"/>
      <c r="E52" s="48">
        <v>7</v>
      </c>
      <c r="F52" s="48">
        <v>0</v>
      </c>
      <c r="G52" s="48">
        <v>0</v>
      </c>
      <c r="H52" s="136">
        <v>-7</v>
      </c>
      <c r="I52" s="45">
        <v>-1</v>
      </c>
      <c r="J52" s="136">
        <v>0</v>
      </c>
      <c r="K52" s="45" t="s">
        <v>346</v>
      </c>
      <c r="L52" s="114">
        <v>22.936046511627907</v>
      </c>
      <c r="M52" s="45">
        <v>0</v>
      </c>
      <c r="O52" s="48">
        <v>7</v>
      </c>
      <c r="P52" s="48">
        <v>0</v>
      </c>
      <c r="Q52" s="48">
        <v>0</v>
      </c>
      <c r="R52" s="136">
        <v>-7</v>
      </c>
      <c r="S52" s="45">
        <v>-1</v>
      </c>
      <c r="T52" s="136">
        <v>0</v>
      </c>
      <c r="U52" s="45" t="s">
        <v>346</v>
      </c>
      <c r="V52" s="114">
        <v>7</v>
      </c>
      <c r="W52" s="45">
        <v>0</v>
      </c>
      <c r="Y52" s="48">
        <v>0</v>
      </c>
      <c r="Z52" s="48">
        <v>0</v>
      </c>
      <c r="AA52" s="48">
        <v>0</v>
      </c>
      <c r="AB52" s="136">
        <v>0</v>
      </c>
      <c r="AC52" s="45" t="s">
        <v>346</v>
      </c>
      <c r="AD52" s="136">
        <v>0</v>
      </c>
      <c r="AE52" s="45" t="s">
        <v>346</v>
      </c>
      <c r="AF52" s="114">
        <v>0</v>
      </c>
      <c r="AG52" s="45">
        <v>0</v>
      </c>
      <c r="AI52" s="48">
        <v>0</v>
      </c>
      <c r="AJ52" s="48">
        <v>0</v>
      </c>
      <c r="AK52" s="48">
        <v>0</v>
      </c>
      <c r="AL52" s="136">
        <v>0</v>
      </c>
      <c r="AM52" s="45" t="s">
        <v>346</v>
      </c>
      <c r="AN52" s="136">
        <v>0</v>
      </c>
      <c r="AO52" s="45" t="s">
        <v>346</v>
      </c>
      <c r="AP52" s="114">
        <v>13</v>
      </c>
      <c r="AQ52" s="45">
        <v>0</v>
      </c>
      <c r="AS52" s="48">
        <v>0</v>
      </c>
      <c r="AT52" s="48">
        <v>0</v>
      </c>
      <c r="AU52" s="48">
        <v>0</v>
      </c>
      <c r="AV52" s="136">
        <v>0</v>
      </c>
      <c r="AW52" s="45" t="s">
        <v>346</v>
      </c>
      <c r="AX52" s="136">
        <v>0</v>
      </c>
      <c r="AY52" s="45" t="s">
        <v>346</v>
      </c>
      <c r="AZ52" s="114">
        <v>2.9360465116279069</v>
      </c>
      <c r="BA52" s="45">
        <v>0</v>
      </c>
      <c r="BB52" s="47"/>
      <c r="BC52" s="48">
        <v>0</v>
      </c>
      <c r="BD52" s="48">
        <v>0</v>
      </c>
      <c r="BE52" s="48">
        <v>0</v>
      </c>
      <c r="BF52" s="136">
        <v>0</v>
      </c>
      <c r="BG52" s="45" t="s">
        <v>346</v>
      </c>
      <c r="BH52" s="136">
        <v>0</v>
      </c>
      <c r="BI52" s="45" t="s">
        <v>346</v>
      </c>
      <c r="BJ52" s="114">
        <v>0</v>
      </c>
      <c r="BK52" s="45">
        <v>0</v>
      </c>
      <c r="BL52" s="47"/>
      <c r="BM52" s="48">
        <v>0</v>
      </c>
      <c r="BN52" s="48">
        <v>0</v>
      </c>
      <c r="BO52" s="48">
        <v>0</v>
      </c>
      <c r="BP52" s="136">
        <v>0</v>
      </c>
      <c r="BQ52" s="45" t="s">
        <v>346</v>
      </c>
      <c r="BR52" s="136">
        <v>0</v>
      </c>
      <c r="BS52" s="45" t="s">
        <v>346</v>
      </c>
      <c r="BT52" s="114">
        <v>0</v>
      </c>
      <c r="BU52" s="45">
        <v>0</v>
      </c>
    </row>
    <row r="53" spans="2:73" x14ac:dyDescent="0.3">
      <c r="B53" s="35">
        <v>1069</v>
      </c>
      <c r="C53" s="36" t="s">
        <v>191</v>
      </c>
      <c r="D53" s="47"/>
      <c r="E53" s="48">
        <v>59</v>
      </c>
      <c r="F53" s="48">
        <v>36</v>
      </c>
      <c r="G53" s="48">
        <v>4</v>
      </c>
      <c r="H53" s="136">
        <v>-55</v>
      </c>
      <c r="I53" s="45">
        <v>-0.93220338983050843</v>
      </c>
      <c r="J53" s="136">
        <v>-32</v>
      </c>
      <c r="K53" s="45">
        <v>-0.88888888888888884</v>
      </c>
      <c r="L53" s="114">
        <v>62.14825581395349</v>
      </c>
      <c r="M53" s="45">
        <v>6.4362224612937932E-2</v>
      </c>
      <c r="O53" s="48">
        <v>56</v>
      </c>
      <c r="P53" s="48">
        <v>28</v>
      </c>
      <c r="Q53" s="48">
        <v>4</v>
      </c>
      <c r="R53" s="136">
        <v>-52</v>
      </c>
      <c r="S53" s="45">
        <v>-0.9285714285714286</v>
      </c>
      <c r="T53" s="136">
        <v>-24</v>
      </c>
      <c r="U53" s="45">
        <v>-0.8571428571428571</v>
      </c>
      <c r="V53" s="114">
        <v>33</v>
      </c>
      <c r="W53" s="45">
        <v>0.12121212121212122</v>
      </c>
      <c r="Y53" s="48">
        <v>3</v>
      </c>
      <c r="Z53" s="48">
        <v>0</v>
      </c>
      <c r="AA53" s="48">
        <v>0</v>
      </c>
      <c r="AB53" s="136">
        <v>-3</v>
      </c>
      <c r="AC53" s="45">
        <v>-1</v>
      </c>
      <c r="AD53" s="136">
        <v>0</v>
      </c>
      <c r="AE53" s="45" t="s">
        <v>346</v>
      </c>
      <c r="AF53" s="114">
        <v>0</v>
      </c>
      <c r="AG53" s="45">
        <v>0</v>
      </c>
      <c r="AI53" s="48">
        <v>0</v>
      </c>
      <c r="AJ53" s="48">
        <v>3</v>
      </c>
      <c r="AK53" s="48">
        <v>0</v>
      </c>
      <c r="AL53" s="136">
        <v>0</v>
      </c>
      <c r="AM53" s="45" t="s">
        <v>346</v>
      </c>
      <c r="AN53" s="136">
        <v>-3</v>
      </c>
      <c r="AO53" s="45">
        <v>-1</v>
      </c>
      <c r="AP53" s="114">
        <v>13</v>
      </c>
      <c r="AQ53" s="45">
        <v>0</v>
      </c>
      <c r="AS53" s="48">
        <v>0</v>
      </c>
      <c r="AT53" s="48">
        <v>5</v>
      </c>
      <c r="AU53" s="48">
        <v>0</v>
      </c>
      <c r="AV53" s="136">
        <v>0</v>
      </c>
      <c r="AW53" s="45" t="s">
        <v>346</v>
      </c>
      <c r="AX53" s="136">
        <v>-5</v>
      </c>
      <c r="AY53" s="45">
        <v>-1</v>
      </c>
      <c r="AZ53" s="114">
        <v>16.14825581395349</v>
      </c>
      <c r="BA53" s="45">
        <v>0</v>
      </c>
      <c r="BB53" s="47"/>
      <c r="BC53" s="48">
        <v>0</v>
      </c>
      <c r="BD53" s="48">
        <v>0</v>
      </c>
      <c r="BE53" s="48">
        <v>0</v>
      </c>
      <c r="BF53" s="136">
        <v>0</v>
      </c>
      <c r="BG53" s="45" t="s">
        <v>346</v>
      </c>
      <c r="BH53" s="136">
        <v>0</v>
      </c>
      <c r="BI53" s="45" t="s">
        <v>346</v>
      </c>
      <c r="BJ53" s="114">
        <v>0</v>
      </c>
      <c r="BK53" s="45">
        <v>0</v>
      </c>
      <c r="BL53" s="47"/>
      <c r="BM53" s="48">
        <v>0</v>
      </c>
      <c r="BN53" s="48">
        <v>0</v>
      </c>
      <c r="BO53" s="48">
        <v>0</v>
      </c>
      <c r="BP53" s="136">
        <v>0</v>
      </c>
      <c r="BQ53" s="45" t="s">
        <v>346</v>
      </c>
      <c r="BR53" s="136">
        <v>0</v>
      </c>
      <c r="BS53" s="45" t="s">
        <v>346</v>
      </c>
      <c r="BT53" s="114">
        <v>0</v>
      </c>
      <c r="BU53" s="45">
        <v>0</v>
      </c>
    </row>
    <row r="54" spans="2:73" x14ac:dyDescent="0.3">
      <c r="B54" s="35">
        <v>1075</v>
      </c>
      <c r="C54" s="36" t="s">
        <v>192</v>
      </c>
      <c r="D54" s="47"/>
      <c r="E54" s="48">
        <v>26</v>
      </c>
      <c r="F54" s="48">
        <v>20</v>
      </c>
      <c r="G54" s="48">
        <v>1</v>
      </c>
      <c r="H54" s="136">
        <v>-25</v>
      </c>
      <c r="I54" s="45">
        <v>-0.96153846153846156</v>
      </c>
      <c r="J54" s="136">
        <v>-19</v>
      </c>
      <c r="K54" s="45">
        <v>-0.95</v>
      </c>
      <c r="L54" s="114">
        <v>44.276162790697676</v>
      </c>
      <c r="M54" s="45">
        <v>2.2585516381064933E-2</v>
      </c>
      <c r="O54" s="48">
        <v>25</v>
      </c>
      <c r="P54" s="48">
        <v>11</v>
      </c>
      <c r="Q54" s="48">
        <v>1</v>
      </c>
      <c r="R54" s="136">
        <v>-24</v>
      </c>
      <c r="S54" s="45">
        <v>-0.96</v>
      </c>
      <c r="T54" s="136">
        <v>-10</v>
      </c>
      <c r="U54" s="45">
        <v>-0.90909090909090906</v>
      </c>
      <c r="V54" s="114">
        <v>21</v>
      </c>
      <c r="W54" s="45">
        <v>4.7619047619047616E-2</v>
      </c>
      <c r="Y54" s="48">
        <v>1</v>
      </c>
      <c r="Z54" s="48">
        <v>0</v>
      </c>
      <c r="AA54" s="48">
        <v>0</v>
      </c>
      <c r="AB54" s="136">
        <v>-1</v>
      </c>
      <c r="AC54" s="45">
        <v>-1</v>
      </c>
      <c r="AD54" s="136">
        <v>0</v>
      </c>
      <c r="AE54" s="45" t="s">
        <v>346</v>
      </c>
      <c r="AF54" s="114">
        <v>0</v>
      </c>
      <c r="AG54" s="45">
        <v>0</v>
      </c>
      <c r="AI54" s="48">
        <v>0</v>
      </c>
      <c r="AJ54" s="48">
        <v>5</v>
      </c>
      <c r="AK54" s="48">
        <v>0</v>
      </c>
      <c r="AL54" s="136">
        <v>0</v>
      </c>
      <c r="AM54" s="45" t="s">
        <v>346</v>
      </c>
      <c r="AN54" s="136">
        <v>-5</v>
      </c>
      <c r="AO54" s="45">
        <v>-1</v>
      </c>
      <c r="AP54" s="114">
        <v>13</v>
      </c>
      <c r="AQ54" s="45">
        <v>0</v>
      </c>
      <c r="AS54" s="48">
        <v>0</v>
      </c>
      <c r="AT54" s="48">
        <v>4</v>
      </c>
      <c r="AU54" s="48">
        <v>0</v>
      </c>
      <c r="AV54" s="136">
        <v>0</v>
      </c>
      <c r="AW54" s="45" t="s">
        <v>346</v>
      </c>
      <c r="AX54" s="136">
        <v>-4</v>
      </c>
      <c r="AY54" s="45">
        <v>-1</v>
      </c>
      <c r="AZ54" s="114">
        <v>10.276162790697676</v>
      </c>
      <c r="BA54" s="45">
        <v>0</v>
      </c>
      <c r="BB54" s="47"/>
      <c r="BC54" s="48">
        <v>0</v>
      </c>
      <c r="BD54" s="48">
        <v>0</v>
      </c>
      <c r="BE54" s="48">
        <v>0</v>
      </c>
      <c r="BF54" s="136">
        <v>0</v>
      </c>
      <c r="BG54" s="45" t="s">
        <v>346</v>
      </c>
      <c r="BH54" s="136">
        <v>0</v>
      </c>
      <c r="BI54" s="45" t="s">
        <v>346</v>
      </c>
      <c r="BJ54" s="114">
        <v>0</v>
      </c>
      <c r="BK54" s="45">
        <v>0</v>
      </c>
      <c r="BL54" s="47"/>
      <c r="BM54" s="48">
        <v>0</v>
      </c>
      <c r="BN54" s="48">
        <v>0</v>
      </c>
      <c r="BO54" s="48">
        <v>0</v>
      </c>
      <c r="BP54" s="136">
        <v>0</v>
      </c>
      <c r="BQ54" s="45" t="s">
        <v>346</v>
      </c>
      <c r="BR54" s="136">
        <v>0</v>
      </c>
      <c r="BS54" s="45" t="s">
        <v>346</v>
      </c>
      <c r="BT54" s="114">
        <v>0</v>
      </c>
      <c r="BU54" s="45">
        <v>0</v>
      </c>
    </row>
    <row r="55" spans="2:73" x14ac:dyDescent="0.3">
      <c r="B55" s="35">
        <v>1141</v>
      </c>
      <c r="C55" s="36" t="s">
        <v>189</v>
      </c>
      <c r="D55" s="47"/>
      <c r="E55" s="48">
        <v>66</v>
      </c>
      <c r="F55" s="48">
        <v>70</v>
      </c>
      <c r="G55" s="48">
        <v>8</v>
      </c>
      <c r="H55" s="136">
        <v>-58</v>
      </c>
      <c r="I55" s="45">
        <v>-0.87878787878787878</v>
      </c>
      <c r="J55" s="136">
        <v>-62</v>
      </c>
      <c r="K55" s="45">
        <v>-0.88571428571428568</v>
      </c>
      <c r="L55" s="114">
        <v>99.104651162790702</v>
      </c>
      <c r="M55" s="45">
        <v>8.0722750205326765E-2</v>
      </c>
      <c r="O55" s="48">
        <v>63</v>
      </c>
      <c r="P55" s="48">
        <v>56</v>
      </c>
      <c r="Q55" s="48">
        <v>5</v>
      </c>
      <c r="R55" s="136">
        <v>-58</v>
      </c>
      <c r="S55" s="45">
        <v>-0.92063492063492058</v>
      </c>
      <c r="T55" s="136">
        <v>-51</v>
      </c>
      <c r="U55" s="45">
        <v>-0.9107142857142857</v>
      </c>
      <c r="V55" s="114">
        <v>45</v>
      </c>
      <c r="W55" s="45">
        <v>0.1111111111111111</v>
      </c>
      <c r="Y55" s="48">
        <v>3</v>
      </c>
      <c r="Z55" s="48">
        <v>0</v>
      </c>
      <c r="AA55" s="48">
        <v>0</v>
      </c>
      <c r="AB55" s="136">
        <v>-3</v>
      </c>
      <c r="AC55" s="45">
        <v>-1</v>
      </c>
      <c r="AD55" s="136">
        <v>0</v>
      </c>
      <c r="AE55" s="45" t="s">
        <v>346</v>
      </c>
      <c r="AF55" s="114">
        <v>0</v>
      </c>
      <c r="AG55" s="45">
        <v>0</v>
      </c>
      <c r="AI55" s="48">
        <v>0</v>
      </c>
      <c r="AJ55" s="48">
        <v>7</v>
      </c>
      <c r="AK55" s="48">
        <v>1</v>
      </c>
      <c r="AL55" s="136">
        <v>1</v>
      </c>
      <c r="AM55" s="45" t="s">
        <v>346</v>
      </c>
      <c r="AN55" s="136">
        <v>-6</v>
      </c>
      <c r="AO55" s="45">
        <v>-0.8571428571428571</v>
      </c>
      <c r="AP55" s="114">
        <v>13</v>
      </c>
      <c r="AQ55" s="45">
        <v>7.6923076923076927E-2</v>
      </c>
      <c r="AS55" s="48">
        <v>0</v>
      </c>
      <c r="AT55" s="48">
        <v>7</v>
      </c>
      <c r="AU55" s="48">
        <v>2</v>
      </c>
      <c r="AV55" s="136">
        <v>2</v>
      </c>
      <c r="AW55" s="45" t="s">
        <v>346</v>
      </c>
      <c r="AX55" s="136">
        <v>-5</v>
      </c>
      <c r="AY55" s="45">
        <v>-0.7142857142857143</v>
      </c>
      <c r="AZ55" s="114">
        <v>41.104651162790702</v>
      </c>
      <c r="BA55" s="45">
        <v>4.8656294200848653E-2</v>
      </c>
      <c r="BB55" s="47"/>
      <c r="BC55" s="48">
        <v>0</v>
      </c>
      <c r="BD55" s="48">
        <v>0</v>
      </c>
      <c r="BE55" s="48">
        <v>0</v>
      </c>
      <c r="BF55" s="136">
        <v>0</v>
      </c>
      <c r="BG55" s="45" t="s">
        <v>346</v>
      </c>
      <c r="BH55" s="136">
        <v>0</v>
      </c>
      <c r="BI55" s="45" t="s">
        <v>346</v>
      </c>
      <c r="BJ55" s="114">
        <v>0</v>
      </c>
      <c r="BK55" s="45">
        <v>0</v>
      </c>
      <c r="BL55" s="47"/>
      <c r="BM55" s="48">
        <v>0</v>
      </c>
      <c r="BN55" s="48">
        <v>0</v>
      </c>
      <c r="BO55" s="48">
        <v>0</v>
      </c>
      <c r="BP55" s="136">
        <v>0</v>
      </c>
      <c r="BQ55" s="45" t="s">
        <v>346</v>
      </c>
      <c r="BR55" s="136">
        <v>0</v>
      </c>
      <c r="BS55" s="45" t="s">
        <v>346</v>
      </c>
      <c r="BT55" s="114">
        <v>0</v>
      </c>
      <c r="BU55" s="45">
        <v>0</v>
      </c>
    </row>
    <row r="56" spans="2:73" x14ac:dyDescent="0.3">
      <c r="B56" s="35">
        <v>1178</v>
      </c>
      <c r="C56" s="36" t="s">
        <v>127</v>
      </c>
      <c r="D56" s="47"/>
      <c r="E56" s="48">
        <v>9</v>
      </c>
      <c r="F56" s="48">
        <v>33</v>
      </c>
      <c r="G56" s="48">
        <v>2</v>
      </c>
      <c r="H56" s="136">
        <v>-7</v>
      </c>
      <c r="I56" s="45">
        <v>-0.77777777777777779</v>
      </c>
      <c r="J56" s="136">
        <v>-31</v>
      </c>
      <c r="K56" s="45">
        <v>-0.93939393939393945</v>
      </c>
      <c r="L56" s="114">
        <v>69.680232558139537</v>
      </c>
      <c r="M56" s="45">
        <v>2.8702544847726323E-2</v>
      </c>
      <c r="O56" s="48">
        <v>1</v>
      </c>
      <c r="P56" s="48">
        <v>0</v>
      </c>
      <c r="Q56" s="48">
        <v>1</v>
      </c>
      <c r="R56" s="136">
        <v>0</v>
      </c>
      <c r="S56" s="45">
        <v>0</v>
      </c>
      <c r="T56" s="136">
        <v>1</v>
      </c>
      <c r="U56" s="45" t="s">
        <v>346</v>
      </c>
      <c r="V56" s="114">
        <v>2</v>
      </c>
      <c r="W56" s="45">
        <v>0.5</v>
      </c>
      <c r="Y56" s="48">
        <v>8</v>
      </c>
      <c r="Z56" s="48">
        <v>12</v>
      </c>
      <c r="AA56" s="48">
        <v>1</v>
      </c>
      <c r="AB56" s="136">
        <v>-7</v>
      </c>
      <c r="AC56" s="45">
        <v>-0.875</v>
      </c>
      <c r="AD56" s="136">
        <v>-11</v>
      </c>
      <c r="AE56" s="45">
        <v>-0.91666666666666663</v>
      </c>
      <c r="AF56" s="114">
        <v>40</v>
      </c>
      <c r="AG56" s="45">
        <v>2.5000000000000001E-2</v>
      </c>
      <c r="AI56" s="48">
        <v>0</v>
      </c>
      <c r="AJ56" s="48">
        <v>11</v>
      </c>
      <c r="AK56" s="48">
        <v>0</v>
      </c>
      <c r="AL56" s="136">
        <v>0</v>
      </c>
      <c r="AM56" s="45" t="s">
        <v>346</v>
      </c>
      <c r="AN56" s="136">
        <v>-11</v>
      </c>
      <c r="AO56" s="45">
        <v>-1</v>
      </c>
      <c r="AP56" s="114">
        <v>13</v>
      </c>
      <c r="AQ56" s="45">
        <v>0</v>
      </c>
      <c r="AS56" s="48">
        <v>0</v>
      </c>
      <c r="AT56" s="48">
        <v>10</v>
      </c>
      <c r="AU56" s="48">
        <v>0</v>
      </c>
      <c r="AV56" s="136">
        <v>0</v>
      </c>
      <c r="AW56" s="45" t="s">
        <v>346</v>
      </c>
      <c r="AX56" s="136">
        <v>-10</v>
      </c>
      <c r="AY56" s="45">
        <v>-1</v>
      </c>
      <c r="AZ56" s="114">
        <v>14.680232558139535</v>
      </c>
      <c r="BA56" s="45">
        <v>0</v>
      </c>
      <c r="BB56" s="47"/>
      <c r="BC56" s="48">
        <v>0</v>
      </c>
      <c r="BD56" s="48">
        <v>0</v>
      </c>
      <c r="BE56" s="48">
        <v>0</v>
      </c>
      <c r="BF56" s="136">
        <v>0</v>
      </c>
      <c r="BG56" s="45" t="s">
        <v>346</v>
      </c>
      <c r="BH56" s="136">
        <v>0</v>
      </c>
      <c r="BI56" s="45" t="s">
        <v>346</v>
      </c>
      <c r="BJ56" s="114">
        <v>0</v>
      </c>
      <c r="BK56" s="45">
        <v>0</v>
      </c>
      <c r="BL56" s="47"/>
      <c r="BM56" s="48">
        <v>0</v>
      </c>
      <c r="BN56" s="48">
        <v>0</v>
      </c>
      <c r="BO56" s="48">
        <v>0</v>
      </c>
      <c r="BP56" s="136">
        <v>0</v>
      </c>
      <c r="BQ56" s="45" t="s">
        <v>346</v>
      </c>
      <c r="BR56" s="136">
        <v>0</v>
      </c>
      <c r="BS56" s="45" t="s">
        <v>346</v>
      </c>
      <c r="BT56" s="114">
        <v>0</v>
      </c>
      <c r="BU56" s="45">
        <v>0</v>
      </c>
    </row>
    <row r="57" spans="2:73" x14ac:dyDescent="0.3">
      <c r="B57" s="35">
        <v>1246</v>
      </c>
      <c r="C57" s="36" t="s">
        <v>24</v>
      </c>
      <c r="D57" s="47"/>
      <c r="E57" s="48">
        <v>23</v>
      </c>
      <c r="F57" s="48">
        <v>48</v>
      </c>
      <c r="G57" s="48">
        <v>4</v>
      </c>
      <c r="H57" s="136">
        <v>-19</v>
      </c>
      <c r="I57" s="45">
        <v>-0.82608695652173914</v>
      </c>
      <c r="J57" s="136">
        <v>-44</v>
      </c>
      <c r="K57" s="45">
        <v>-0.91666666666666663</v>
      </c>
      <c r="L57" s="114">
        <v>57.82848837209302</v>
      </c>
      <c r="M57" s="45">
        <v>6.9170059820037197E-2</v>
      </c>
      <c r="O57" s="48">
        <v>22</v>
      </c>
      <c r="P57" s="48">
        <v>25</v>
      </c>
      <c r="Q57" s="48">
        <v>3</v>
      </c>
      <c r="R57" s="136">
        <v>-19</v>
      </c>
      <c r="S57" s="45">
        <v>-0.86363636363636365</v>
      </c>
      <c r="T57" s="136">
        <v>-22</v>
      </c>
      <c r="U57" s="45">
        <v>-0.88</v>
      </c>
      <c r="V57" s="114">
        <v>14</v>
      </c>
      <c r="W57" s="45">
        <v>0.21428571428571427</v>
      </c>
      <c r="Y57" s="48">
        <v>1</v>
      </c>
      <c r="Z57" s="48">
        <v>0</v>
      </c>
      <c r="AA57" s="48">
        <v>0</v>
      </c>
      <c r="AB57" s="136">
        <v>-1</v>
      </c>
      <c r="AC57" s="45">
        <v>-1</v>
      </c>
      <c r="AD57" s="136">
        <v>0</v>
      </c>
      <c r="AE57" s="45" t="s">
        <v>346</v>
      </c>
      <c r="AF57" s="114">
        <v>0</v>
      </c>
      <c r="AG57" s="45">
        <v>0</v>
      </c>
      <c r="AI57" s="48">
        <v>0</v>
      </c>
      <c r="AJ57" s="48">
        <v>10</v>
      </c>
      <c r="AK57" s="48">
        <v>0</v>
      </c>
      <c r="AL57" s="136">
        <v>0</v>
      </c>
      <c r="AM57" s="45" t="s">
        <v>346</v>
      </c>
      <c r="AN57" s="136">
        <v>-10</v>
      </c>
      <c r="AO57" s="45">
        <v>-1</v>
      </c>
      <c r="AP57" s="114">
        <v>13</v>
      </c>
      <c r="AQ57" s="45">
        <v>0</v>
      </c>
      <c r="AS57" s="48">
        <v>0</v>
      </c>
      <c r="AT57" s="48">
        <v>13</v>
      </c>
      <c r="AU57" s="48">
        <v>1</v>
      </c>
      <c r="AV57" s="136">
        <v>1</v>
      </c>
      <c r="AW57" s="45" t="s">
        <v>346</v>
      </c>
      <c r="AX57" s="136">
        <v>-12</v>
      </c>
      <c r="AY57" s="45">
        <v>-0.92307692307692313</v>
      </c>
      <c r="AZ57" s="114">
        <v>30.828488372093023</v>
      </c>
      <c r="BA57" s="45">
        <v>3.243752946723244E-2</v>
      </c>
      <c r="BB57" s="47"/>
      <c r="BC57" s="48">
        <v>0</v>
      </c>
      <c r="BD57" s="48">
        <v>0</v>
      </c>
      <c r="BE57" s="48">
        <v>0</v>
      </c>
      <c r="BF57" s="136">
        <v>0</v>
      </c>
      <c r="BG57" s="45" t="s">
        <v>346</v>
      </c>
      <c r="BH57" s="136">
        <v>0</v>
      </c>
      <c r="BI57" s="45" t="s">
        <v>346</v>
      </c>
      <c r="BJ57" s="114">
        <v>0</v>
      </c>
      <c r="BK57" s="45">
        <v>0</v>
      </c>
      <c r="BL57" s="47"/>
      <c r="BM57" s="48">
        <v>0</v>
      </c>
      <c r="BN57" s="48">
        <v>0</v>
      </c>
      <c r="BO57" s="48">
        <v>0</v>
      </c>
      <c r="BP57" s="136">
        <v>0</v>
      </c>
      <c r="BQ57" s="45" t="s">
        <v>346</v>
      </c>
      <c r="BR57" s="136">
        <v>0</v>
      </c>
      <c r="BS57" s="45" t="s">
        <v>346</v>
      </c>
      <c r="BT57" s="114">
        <v>0</v>
      </c>
      <c r="BU57" s="45">
        <v>0</v>
      </c>
    </row>
    <row r="58" spans="2:73" x14ac:dyDescent="0.3">
      <c r="C58" s="43"/>
      <c r="D58" s="47"/>
      <c r="E58" s="47"/>
      <c r="F58" s="47"/>
      <c r="G58" s="47"/>
      <c r="H58" s="47"/>
      <c r="I58" s="46"/>
      <c r="J58" s="47"/>
      <c r="K58" s="46"/>
      <c r="L58" s="116"/>
      <c r="M58" s="46"/>
      <c r="V58" s="116"/>
      <c r="AF58" s="116"/>
      <c r="AP58" s="116"/>
      <c r="AZ58" s="116"/>
      <c r="BB58" s="47"/>
      <c r="BC58" s="47"/>
      <c r="BD58" s="47"/>
      <c r="BE58" s="47"/>
      <c r="BF58" s="47"/>
      <c r="BG58" s="46"/>
      <c r="BH58" s="47"/>
      <c r="BI58" s="46"/>
      <c r="BJ58" s="116"/>
      <c r="BK58" s="46"/>
      <c r="BL58" s="47"/>
      <c r="BM58" s="47"/>
      <c r="BN58" s="47"/>
      <c r="BO58" s="47"/>
      <c r="BP58" s="47"/>
      <c r="BQ58" s="46"/>
      <c r="BR58" s="47"/>
      <c r="BS58" s="46"/>
      <c r="BT58" s="116"/>
      <c r="BU58" s="46"/>
    </row>
    <row r="59" spans="2:73" x14ac:dyDescent="0.2">
      <c r="B59" s="157" t="s">
        <v>158</v>
      </c>
      <c r="C59" s="157"/>
      <c r="D59" s="47"/>
      <c r="E59" s="144">
        <v>239</v>
      </c>
      <c r="F59" s="144">
        <v>248</v>
      </c>
      <c r="G59" s="144">
        <v>23</v>
      </c>
      <c r="H59" s="145">
        <v>-216</v>
      </c>
      <c r="I59" s="132">
        <v>-0.90376569037656906</v>
      </c>
      <c r="J59" s="145">
        <v>-225</v>
      </c>
      <c r="K59" s="132">
        <v>-0.907258064516129</v>
      </c>
      <c r="L59" s="146">
        <v>467.39825581395348</v>
      </c>
      <c r="M59" s="132">
        <v>4.9208570451223684E-2</v>
      </c>
      <c r="O59" s="144">
        <v>217</v>
      </c>
      <c r="P59" s="144">
        <v>141</v>
      </c>
      <c r="Q59" s="144">
        <v>16</v>
      </c>
      <c r="R59" s="145">
        <v>-201</v>
      </c>
      <c r="S59" s="132">
        <v>-0.92626728110599077</v>
      </c>
      <c r="T59" s="145">
        <v>-125</v>
      </c>
      <c r="U59" s="132">
        <v>-0.88652482269503541</v>
      </c>
      <c r="V59" s="146">
        <v>160</v>
      </c>
      <c r="W59" s="132">
        <v>0.1</v>
      </c>
      <c r="Y59" s="144">
        <v>22</v>
      </c>
      <c r="Z59" s="144">
        <v>20</v>
      </c>
      <c r="AA59" s="144">
        <v>1</v>
      </c>
      <c r="AB59" s="145">
        <v>-21</v>
      </c>
      <c r="AC59" s="132">
        <v>-0.95454545454545459</v>
      </c>
      <c r="AD59" s="145">
        <v>-19</v>
      </c>
      <c r="AE59" s="132">
        <v>-0.95</v>
      </c>
      <c r="AF59" s="146">
        <v>48</v>
      </c>
      <c r="AG59" s="132">
        <v>2.0833333333333332E-2</v>
      </c>
      <c r="AI59" s="144">
        <v>0</v>
      </c>
      <c r="AJ59" s="144">
        <v>39</v>
      </c>
      <c r="AK59" s="144">
        <v>2</v>
      </c>
      <c r="AL59" s="145">
        <v>2</v>
      </c>
      <c r="AM59" s="132" t="s">
        <v>346</v>
      </c>
      <c r="AN59" s="145">
        <v>-37</v>
      </c>
      <c r="AO59" s="132">
        <v>-0.94871794871794868</v>
      </c>
      <c r="AP59" s="146">
        <v>117</v>
      </c>
      <c r="AQ59" s="132">
        <v>1.7094017094017096E-2</v>
      </c>
      <c r="AS59" s="144">
        <v>0</v>
      </c>
      <c r="AT59" s="144">
        <v>48</v>
      </c>
      <c r="AU59" s="144">
        <v>4</v>
      </c>
      <c r="AV59" s="145">
        <v>4</v>
      </c>
      <c r="AW59" s="132" t="s">
        <v>346</v>
      </c>
      <c r="AX59" s="145">
        <v>-44</v>
      </c>
      <c r="AY59" s="132">
        <v>-0.91666666666666663</v>
      </c>
      <c r="AZ59" s="146">
        <v>142.39825581395351</v>
      </c>
      <c r="BA59" s="132">
        <v>2.8090231703582724E-2</v>
      </c>
      <c r="BB59" s="47"/>
      <c r="BC59" s="144">
        <v>0</v>
      </c>
      <c r="BD59" s="144">
        <v>0</v>
      </c>
      <c r="BE59" s="144">
        <v>0</v>
      </c>
      <c r="BF59" s="145">
        <v>0</v>
      </c>
      <c r="BG59" s="132" t="s">
        <v>346</v>
      </c>
      <c r="BH59" s="145">
        <v>0</v>
      </c>
      <c r="BI59" s="132" t="s">
        <v>346</v>
      </c>
      <c r="BJ59" s="146">
        <v>0</v>
      </c>
      <c r="BK59" s="132">
        <v>0</v>
      </c>
      <c r="BL59" s="47"/>
      <c r="BM59" s="144">
        <v>0</v>
      </c>
      <c r="BN59" s="144">
        <v>0</v>
      </c>
      <c r="BO59" s="144">
        <v>0</v>
      </c>
      <c r="BP59" s="145">
        <v>0</v>
      </c>
      <c r="BQ59" s="132" t="s">
        <v>346</v>
      </c>
      <c r="BR59" s="145">
        <v>0</v>
      </c>
      <c r="BS59" s="132" t="s">
        <v>346</v>
      </c>
      <c r="BT59" s="146">
        <v>0</v>
      </c>
      <c r="BU59" s="132">
        <v>0</v>
      </c>
    </row>
    <row r="60" spans="2:73" x14ac:dyDescent="0.25">
      <c r="D60" s="47"/>
      <c r="E60" s="47"/>
      <c r="F60" s="47"/>
      <c r="G60" s="47"/>
      <c r="H60" s="47"/>
      <c r="I60" s="46"/>
      <c r="J60" s="47"/>
      <c r="K60" s="46"/>
      <c r="L60" s="47"/>
      <c r="M60" s="46"/>
      <c r="BB60" s="47"/>
      <c r="BC60" s="47"/>
      <c r="BD60" s="47"/>
      <c r="BE60" s="47"/>
      <c r="BF60" s="47"/>
      <c r="BG60" s="46"/>
      <c r="BH60" s="47"/>
      <c r="BI60" s="46"/>
      <c r="BJ60" s="47"/>
      <c r="BK60" s="46"/>
      <c r="BL60" s="47"/>
      <c r="BM60" s="47"/>
      <c r="BN60" s="47"/>
      <c r="BO60" s="47"/>
      <c r="BP60" s="47"/>
      <c r="BQ60" s="46"/>
      <c r="BR60" s="47"/>
      <c r="BS60" s="46"/>
      <c r="BT60" s="47"/>
      <c r="BU60" s="46"/>
    </row>
    <row r="61" spans="2:73" ht="45" x14ac:dyDescent="0.25">
      <c r="B61" s="103" t="s">
        <v>5</v>
      </c>
      <c r="C61" s="103" t="s">
        <v>161</v>
      </c>
      <c r="D61" s="47"/>
      <c r="E61" s="52">
        <v>43221</v>
      </c>
      <c r="F61" s="52">
        <v>43556</v>
      </c>
      <c r="G61" s="52">
        <v>43617</v>
      </c>
      <c r="H61" s="52" t="s">
        <v>225</v>
      </c>
      <c r="I61" s="77" t="s">
        <v>205</v>
      </c>
      <c r="J61" s="52" t="s">
        <v>226</v>
      </c>
      <c r="K61" s="77" t="s">
        <v>205</v>
      </c>
      <c r="L61" s="52" t="s">
        <v>227</v>
      </c>
      <c r="M61" s="77" t="s">
        <v>228</v>
      </c>
      <c r="O61" s="52">
        <v>43221</v>
      </c>
      <c r="P61" s="52">
        <v>43556</v>
      </c>
      <c r="Q61" s="52">
        <v>43617</v>
      </c>
      <c r="R61" s="52" t="s">
        <v>225</v>
      </c>
      <c r="S61" s="77" t="s">
        <v>205</v>
      </c>
      <c r="T61" s="52" t="s">
        <v>226</v>
      </c>
      <c r="U61" s="77" t="s">
        <v>205</v>
      </c>
      <c r="V61" s="52" t="s">
        <v>227</v>
      </c>
      <c r="W61" s="77" t="s">
        <v>228</v>
      </c>
      <c r="Y61" s="52">
        <v>43221</v>
      </c>
      <c r="Z61" s="52">
        <v>43556</v>
      </c>
      <c r="AA61" s="52">
        <v>43617</v>
      </c>
      <c r="AB61" s="52" t="s">
        <v>225</v>
      </c>
      <c r="AC61" s="77" t="s">
        <v>205</v>
      </c>
      <c r="AD61" s="52" t="s">
        <v>226</v>
      </c>
      <c r="AE61" s="77" t="s">
        <v>205</v>
      </c>
      <c r="AF61" s="52" t="s">
        <v>227</v>
      </c>
      <c r="AG61" s="77" t="s">
        <v>228</v>
      </c>
      <c r="AI61" s="52">
        <v>43221</v>
      </c>
      <c r="AJ61" s="52">
        <v>43556</v>
      </c>
      <c r="AK61" s="52">
        <v>43617</v>
      </c>
      <c r="AL61" s="52" t="s">
        <v>225</v>
      </c>
      <c r="AM61" s="77" t="s">
        <v>205</v>
      </c>
      <c r="AN61" s="52" t="s">
        <v>226</v>
      </c>
      <c r="AO61" s="77" t="s">
        <v>205</v>
      </c>
      <c r="AP61" s="52" t="s">
        <v>227</v>
      </c>
      <c r="AQ61" s="77" t="s">
        <v>228</v>
      </c>
      <c r="AS61" s="52">
        <v>43221</v>
      </c>
      <c r="AT61" s="52">
        <v>43556</v>
      </c>
      <c r="AU61" s="52">
        <v>43617</v>
      </c>
      <c r="AV61" s="52" t="s">
        <v>225</v>
      </c>
      <c r="AW61" s="77" t="s">
        <v>205</v>
      </c>
      <c r="AX61" s="52" t="s">
        <v>226</v>
      </c>
      <c r="AY61" s="77" t="s">
        <v>205</v>
      </c>
      <c r="AZ61" s="52" t="s">
        <v>227</v>
      </c>
      <c r="BA61" s="77" t="s">
        <v>228</v>
      </c>
      <c r="BB61" s="47"/>
      <c r="BC61" s="52">
        <v>43221</v>
      </c>
      <c r="BD61" s="52">
        <v>43556</v>
      </c>
      <c r="BE61" s="52">
        <v>43617</v>
      </c>
      <c r="BF61" s="52" t="s">
        <v>225</v>
      </c>
      <c r="BG61" s="77" t="s">
        <v>205</v>
      </c>
      <c r="BH61" s="52" t="s">
        <v>226</v>
      </c>
      <c r="BI61" s="77" t="s">
        <v>205</v>
      </c>
      <c r="BJ61" s="52" t="s">
        <v>227</v>
      </c>
      <c r="BK61" s="77" t="s">
        <v>228</v>
      </c>
      <c r="BL61" s="47"/>
      <c r="BM61" s="52">
        <v>43221</v>
      </c>
      <c r="BN61" s="52">
        <v>43556</v>
      </c>
      <c r="BO61" s="52">
        <v>43617</v>
      </c>
      <c r="BP61" s="52" t="s">
        <v>225</v>
      </c>
      <c r="BQ61" s="77" t="s">
        <v>205</v>
      </c>
      <c r="BR61" s="52" t="s">
        <v>226</v>
      </c>
      <c r="BS61" s="77" t="s">
        <v>205</v>
      </c>
      <c r="BT61" s="52" t="s">
        <v>227</v>
      </c>
      <c r="BU61" s="77" t="s">
        <v>228</v>
      </c>
    </row>
    <row r="62" spans="2:73" x14ac:dyDescent="0.3">
      <c r="B62" s="35">
        <v>1005</v>
      </c>
      <c r="C62" s="36" t="s">
        <v>184</v>
      </c>
      <c r="D62" s="47"/>
      <c r="E62" s="48">
        <v>24</v>
      </c>
      <c r="F62" s="48">
        <v>90</v>
      </c>
      <c r="G62" s="48">
        <v>13</v>
      </c>
      <c r="H62" s="136">
        <v>-11</v>
      </c>
      <c r="I62" s="45">
        <v>-0.45833333333333331</v>
      </c>
      <c r="J62" s="136">
        <v>-77</v>
      </c>
      <c r="K62" s="45">
        <v>-0.85555555555555551</v>
      </c>
      <c r="L62" s="114">
        <v>17.468023255813954</v>
      </c>
      <c r="M62" s="45">
        <v>0.74421700782160094</v>
      </c>
      <c r="O62" s="48">
        <v>18</v>
      </c>
      <c r="P62" s="48">
        <v>90</v>
      </c>
      <c r="Q62" s="48">
        <v>12</v>
      </c>
      <c r="R62" s="136">
        <v>-6</v>
      </c>
      <c r="S62" s="45">
        <v>-0.33333333333333331</v>
      </c>
      <c r="T62" s="136">
        <v>-78</v>
      </c>
      <c r="U62" s="45">
        <v>-0.8666666666666667</v>
      </c>
      <c r="V62" s="114">
        <v>16</v>
      </c>
      <c r="W62" s="45">
        <v>0.75</v>
      </c>
      <c r="Y62" s="48">
        <v>6</v>
      </c>
      <c r="Z62" s="48">
        <v>0</v>
      </c>
      <c r="AA62" s="48">
        <v>1</v>
      </c>
      <c r="AB62" s="136">
        <v>-5</v>
      </c>
      <c r="AC62" s="45">
        <v>-0.83333333333333337</v>
      </c>
      <c r="AD62" s="136">
        <v>1</v>
      </c>
      <c r="AE62" s="45" t="s">
        <v>346</v>
      </c>
      <c r="AF62" s="114">
        <v>0</v>
      </c>
      <c r="AG62" s="45">
        <v>0</v>
      </c>
      <c r="AI62" s="48">
        <v>0</v>
      </c>
      <c r="AJ62" s="48">
        <v>0</v>
      </c>
      <c r="AK62" s="48">
        <v>0</v>
      </c>
      <c r="AL62" s="136">
        <v>0</v>
      </c>
      <c r="AM62" s="45" t="s">
        <v>346</v>
      </c>
      <c r="AN62" s="136">
        <v>0</v>
      </c>
      <c r="AO62" s="45" t="s">
        <v>346</v>
      </c>
      <c r="AP62" s="114">
        <v>0</v>
      </c>
      <c r="AQ62" s="45">
        <v>0</v>
      </c>
      <c r="AS62" s="48">
        <v>0</v>
      </c>
      <c r="AT62" s="48">
        <v>0</v>
      </c>
      <c r="AU62" s="48">
        <v>0</v>
      </c>
      <c r="AV62" s="136">
        <v>0</v>
      </c>
      <c r="AW62" s="45" t="s">
        <v>346</v>
      </c>
      <c r="AX62" s="136">
        <v>0</v>
      </c>
      <c r="AY62" s="45" t="s">
        <v>346</v>
      </c>
      <c r="AZ62" s="114">
        <v>1.4680232558139534</v>
      </c>
      <c r="BA62" s="45">
        <v>0</v>
      </c>
      <c r="BB62" s="47"/>
      <c r="BC62" s="48">
        <v>0</v>
      </c>
      <c r="BD62" s="48">
        <v>0</v>
      </c>
      <c r="BE62" s="48">
        <v>0</v>
      </c>
      <c r="BF62" s="136">
        <v>0</v>
      </c>
      <c r="BG62" s="45" t="s">
        <v>346</v>
      </c>
      <c r="BH62" s="136">
        <v>0</v>
      </c>
      <c r="BI62" s="45" t="s">
        <v>346</v>
      </c>
      <c r="BJ62" s="114">
        <v>0</v>
      </c>
      <c r="BK62" s="45">
        <v>0</v>
      </c>
      <c r="BL62" s="47"/>
      <c r="BM62" s="48">
        <v>0</v>
      </c>
      <c r="BN62" s="48">
        <v>0</v>
      </c>
      <c r="BO62" s="48">
        <v>0</v>
      </c>
      <c r="BP62" s="136">
        <v>0</v>
      </c>
      <c r="BQ62" s="45" t="s">
        <v>346</v>
      </c>
      <c r="BR62" s="136">
        <v>0</v>
      </c>
      <c r="BS62" s="45" t="s">
        <v>346</v>
      </c>
      <c r="BT62" s="114">
        <v>0</v>
      </c>
      <c r="BU62" s="45">
        <v>0</v>
      </c>
    </row>
    <row r="63" spans="2:73" x14ac:dyDescent="0.3">
      <c r="B63" s="35">
        <v>1006</v>
      </c>
      <c r="C63" s="36" t="s">
        <v>186</v>
      </c>
      <c r="D63" s="47"/>
      <c r="E63" s="48">
        <v>11</v>
      </c>
      <c r="F63" s="48">
        <v>17</v>
      </c>
      <c r="G63" s="48">
        <v>1</v>
      </c>
      <c r="H63" s="136">
        <v>-10</v>
      </c>
      <c r="I63" s="45">
        <v>-0.90909090909090906</v>
      </c>
      <c r="J63" s="136">
        <v>-16</v>
      </c>
      <c r="K63" s="45">
        <v>-0.94117647058823528</v>
      </c>
      <c r="L63" s="114">
        <v>19.936046511627907</v>
      </c>
      <c r="M63" s="45">
        <v>5.0160396617089528E-2</v>
      </c>
      <c r="O63" s="48">
        <v>8</v>
      </c>
      <c r="P63" s="48">
        <v>17</v>
      </c>
      <c r="Q63" s="48">
        <v>1</v>
      </c>
      <c r="R63" s="136">
        <v>-7</v>
      </c>
      <c r="S63" s="45">
        <v>-0.875</v>
      </c>
      <c r="T63" s="136">
        <v>-16</v>
      </c>
      <c r="U63" s="45">
        <v>-0.94117647058823528</v>
      </c>
      <c r="V63" s="114">
        <v>17</v>
      </c>
      <c r="W63" s="45">
        <v>5.8823529411764705E-2</v>
      </c>
      <c r="Y63" s="48">
        <v>3</v>
      </c>
      <c r="Z63" s="48">
        <v>0</v>
      </c>
      <c r="AA63" s="48">
        <v>0</v>
      </c>
      <c r="AB63" s="136">
        <v>-3</v>
      </c>
      <c r="AC63" s="45">
        <v>-1</v>
      </c>
      <c r="AD63" s="136">
        <v>0</v>
      </c>
      <c r="AE63" s="45" t="s">
        <v>346</v>
      </c>
      <c r="AF63" s="114">
        <v>0</v>
      </c>
      <c r="AG63" s="45">
        <v>0</v>
      </c>
      <c r="AI63" s="48">
        <v>0</v>
      </c>
      <c r="AJ63" s="48">
        <v>0</v>
      </c>
      <c r="AK63" s="48">
        <v>0</v>
      </c>
      <c r="AL63" s="136">
        <v>0</v>
      </c>
      <c r="AM63" s="45" t="s">
        <v>346</v>
      </c>
      <c r="AN63" s="136">
        <v>0</v>
      </c>
      <c r="AO63" s="45" t="s">
        <v>346</v>
      </c>
      <c r="AP63" s="114">
        <v>0</v>
      </c>
      <c r="AQ63" s="45">
        <v>0</v>
      </c>
      <c r="AS63" s="48">
        <v>0</v>
      </c>
      <c r="AT63" s="48">
        <v>0</v>
      </c>
      <c r="AU63" s="48">
        <v>0</v>
      </c>
      <c r="AV63" s="136">
        <v>0</v>
      </c>
      <c r="AW63" s="45" t="s">
        <v>346</v>
      </c>
      <c r="AX63" s="136">
        <v>0</v>
      </c>
      <c r="AY63" s="45" t="s">
        <v>346</v>
      </c>
      <c r="AZ63" s="114">
        <v>2.9360465116279069</v>
      </c>
      <c r="BA63" s="45">
        <v>0</v>
      </c>
      <c r="BB63" s="47"/>
      <c r="BC63" s="48">
        <v>0</v>
      </c>
      <c r="BD63" s="48">
        <v>0</v>
      </c>
      <c r="BE63" s="48">
        <v>0</v>
      </c>
      <c r="BF63" s="136">
        <v>0</v>
      </c>
      <c r="BG63" s="45" t="s">
        <v>346</v>
      </c>
      <c r="BH63" s="136">
        <v>0</v>
      </c>
      <c r="BI63" s="45" t="s">
        <v>346</v>
      </c>
      <c r="BJ63" s="114">
        <v>0</v>
      </c>
      <c r="BK63" s="45">
        <v>0</v>
      </c>
      <c r="BL63" s="47"/>
      <c r="BM63" s="48">
        <v>0</v>
      </c>
      <c r="BN63" s="48">
        <v>0</v>
      </c>
      <c r="BO63" s="48">
        <v>0</v>
      </c>
      <c r="BP63" s="136">
        <v>0</v>
      </c>
      <c r="BQ63" s="45" t="s">
        <v>346</v>
      </c>
      <c r="BR63" s="136">
        <v>0</v>
      </c>
      <c r="BS63" s="45" t="s">
        <v>346</v>
      </c>
      <c r="BT63" s="114">
        <v>0</v>
      </c>
      <c r="BU63" s="45">
        <v>0</v>
      </c>
    </row>
    <row r="64" spans="2:73" x14ac:dyDescent="0.3">
      <c r="B64" s="35">
        <v>1007</v>
      </c>
      <c r="C64" s="36" t="s">
        <v>185</v>
      </c>
      <c r="D64" s="47"/>
      <c r="E64" s="48">
        <v>22</v>
      </c>
      <c r="F64" s="48">
        <v>49</v>
      </c>
      <c r="G64" s="48">
        <v>4</v>
      </c>
      <c r="H64" s="136">
        <v>-18</v>
      </c>
      <c r="I64" s="45">
        <v>-0.81818181818181823</v>
      </c>
      <c r="J64" s="136">
        <v>-45</v>
      </c>
      <c r="K64" s="45">
        <v>-0.91836734693877553</v>
      </c>
      <c r="L64" s="114">
        <v>14.80813953488372</v>
      </c>
      <c r="M64" s="45">
        <v>0.27012171181782491</v>
      </c>
      <c r="O64" s="48">
        <v>22</v>
      </c>
      <c r="P64" s="48">
        <v>45</v>
      </c>
      <c r="Q64" s="48">
        <v>3</v>
      </c>
      <c r="R64" s="136">
        <v>-19</v>
      </c>
      <c r="S64" s="45">
        <v>-0.86363636363636365</v>
      </c>
      <c r="T64" s="136">
        <v>-42</v>
      </c>
      <c r="U64" s="45">
        <v>-0.93333333333333335</v>
      </c>
      <c r="V64" s="114">
        <v>6</v>
      </c>
      <c r="W64" s="45">
        <v>0.5</v>
      </c>
      <c r="Y64" s="48">
        <v>0</v>
      </c>
      <c r="Z64" s="48">
        <v>0</v>
      </c>
      <c r="AA64" s="48">
        <v>0</v>
      </c>
      <c r="AB64" s="136">
        <v>0</v>
      </c>
      <c r="AC64" s="45" t="s">
        <v>346</v>
      </c>
      <c r="AD64" s="136">
        <v>0</v>
      </c>
      <c r="AE64" s="45" t="s">
        <v>346</v>
      </c>
      <c r="AF64" s="114">
        <v>0</v>
      </c>
      <c r="AG64" s="45">
        <v>0</v>
      </c>
      <c r="AI64" s="48">
        <v>0</v>
      </c>
      <c r="AJ64" s="48">
        <v>0</v>
      </c>
      <c r="AK64" s="48">
        <v>0</v>
      </c>
      <c r="AL64" s="136">
        <v>0</v>
      </c>
      <c r="AM64" s="45" t="s">
        <v>346</v>
      </c>
      <c r="AN64" s="136">
        <v>0</v>
      </c>
      <c r="AO64" s="45" t="s">
        <v>346</v>
      </c>
      <c r="AP64" s="114">
        <v>0</v>
      </c>
      <c r="AQ64" s="45">
        <v>0</v>
      </c>
      <c r="AS64" s="48">
        <v>0</v>
      </c>
      <c r="AT64" s="48">
        <v>4</v>
      </c>
      <c r="AU64" s="48">
        <v>1</v>
      </c>
      <c r="AV64" s="136">
        <v>1</v>
      </c>
      <c r="AW64" s="45" t="s">
        <v>346</v>
      </c>
      <c r="AX64" s="136">
        <v>-3</v>
      </c>
      <c r="AY64" s="45">
        <v>-0.75</v>
      </c>
      <c r="AZ64" s="114">
        <v>8.8081395348837201</v>
      </c>
      <c r="BA64" s="45">
        <v>0.11353135313531354</v>
      </c>
      <c r="BB64" s="47"/>
      <c r="BC64" s="48">
        <v>0</v>
      </c>
      <c r="BD64" s="48">
        <v>0</v>
      </c>
      <c r="BE64" s="48">
        <v>0</v>
      </c>
      <c r="BF64" s="136">
        <v>0</v>
      </c>
      <c r="BG64" s="45" t="s">
        <v>346</v>
      </c>
      <c r="BH64" s="136">
        <v>0</v>
      </c>
      <c r="BI64" s="45" t="s">
        <v>346</v>
      </c>
      <c r="BJ64" s="114">
        <v>0</v>
      </c>
      <c r="BK64" s="45">
        <v>0</v>
      </c>
      <c r="BL64" s="47"/>
      <c r="BM64" s="48">
        <v>0</v>
      </c>
      <c r="BN64" s="48">
        <v>0</v>
      </c>
      <c r="BO64" s="48">
        <v>0</v>
      </c>
      <c r="BP64" s="136">
        <v>0</v>
      </c>
      <c r="BQ64" s="45" t="s">
        <v>346</v>
      </c>
      <c r="BR64" s="136">
        <v>0</v>
      </c>
      <c r="BS64" s="45" t="s">
        <v>346</v>
      </c>
      <c r="BT64" s="114">
        <v>0</v>
      </c>
      <c r="BU64" s="45">
        <v>0</v>
      </c>
    </row>
    <row r="65" spans="2:73" x14ac:dyDescent="0.3">
      <c r="B65" s="35">
        <v>1046</v>
      </c>
      <c r="C65" s="36" t="s">
        <v>22</v>
      </c>
      <c r="D65" s="47"/>
      <c r="E65" s="48">
        <v>18</v>
      </c>
      <c r="F65" s="48">
        <v>20</v>
      </c>
      <c r="G65" s="48">
        <v>2</v>
      </c>
      <c r="H65" s="136">
        <v>-16</v>
      </c>
      <c r="I65" s="45">
        <v>-0.88888888888888884</v>
      </c>
      <c r="J65" s="136">
        <v>-18</v>
      </c>
      <c r="K65" s="45">
        <v>-0.9</v>
      </c>
      <c r="L65" s="114">
        <v>16.404069767441861</v>
      </c>
      <c r="M65" s="45">
        <v>0.12192096402622718</v>
      </c>
      <c r="O65" s="48">
        <v>15</v>
      </c>
      <c r="P65" s="48">
        <v>18</v>
      </c>
      <c r="Q65" s="48">
        <v>2</v>
      </c>
      <c r="R65" s="136">
        <v>-13</v>
      </c>
      <c r="S65" s="45">
        <v>-0.8666666666666667</v>
      </c>
      <c r="T65" s="136">
        <v>-16</v>
      </c>
      <c r="U65" s="45">
        <v>-0.88888888888888884</v>
      </c>
      <c r="V65" s="114">
        <v>12</v>
      </c>
      <c r="W65" s="45">
        <v>0.16666666666666666</v>
      </c>
      <c r="Y65" s="48">
        <v>3</v>
      </c>
      <c r="Z65" s="48">
        <v>0</v>
      </c>
      <c r="AA65" s="48">
        <v>0</v>
      </c>
      <c r="AB65" s="136">
        <v>-3</v>
      </c>
      <c r="AC65" s="45">
        <v>-1</v>
      </c>
      <c r="AD65" s="136">
        <v>0</v>
      </c>
      <c r="AE65" s="45" t="s">
        <v>346</v>
      </c>
      <c r="AF65" s="114">
        <v>0</v>
      </c>
      <c r="AG65" s="45">
        <v>0</v>
      </c>
      <c r="AI65" s="48">
        <v>0</v>
      </c>
      <c r="AJ65" s="48">
        <v>0</v>
      </c>
      <c r="AK65" s="48">
        <v>0</v>
      </c>
      <c r="AL65" s="136">
        <v>0</v>
      </c>
      <c r="AM65" s="45" t="s">
        <v>346</v>
      </c>
      <c r="AN65" s="136">
        <v>0</v>
      </c>
      <c r="AO65" s="45" t="s">
        <v>346</v>
      </c>
      <c r="AP65" s="114">
        <v>0</v>
      </c>
      <c r="AQ65" s="45">
        <v>0</v>
      </c>
      <c r="AS65" s="48">
        <v>0</v>
      </c>
      <c r="AT65" s="48">
        <v>2</v>
      </c>
      <c r="AU65" s="48">
        <v>0</v>
      </c>
      <c r="AV65" s="136">
        <v>0</v>
      </c>
      <c r="AW65" s="45" t="s">
        <v>346</v>
      </c>
      <c r="AX65" s="136">
        <v>-2</v>
      </c>
      <c r="AY65" s="45">
        <v>-1</v>
      </c>
      <c r="AZ65" s="114">
        <v>4.4040697674418601</v>
      </c>
      <c r="BA65" s="45">
        <v>0</v>
      </c>
      <c r="BB65" s="47"/>
      <c r="BC65" s="48">
        <v>0</v>
      </c>
      <c r="BD65" s="48">
        <v>0</v>
      </c>
      <c r="BE65" s="48">
        <v>0</v>
      </c>
      <c r="BF65" s="136">
        <v>0</v>
      </c>
      <c r="BG65" s="45" t="s">
        <v>346</v>
      </c>
      <c r="BH65" s="136">
        <v>0</v>
      </c>
      <c r="BI65" s="45" t="s">
        <v>346</v>
      </c>
      <c r="BJ65" s="114">
        <v>0</v>
      </c>
      <c r="BK65" s="45">
        <v>0</v>
      </c>
      <c r="BL65" s="47"/>
      <c r="BM65" s="48">
        <v>0</v>
      </c>
      <c r="BN65" s="48">
        <v>0</v>
      </c>
      <c r="BO65" s="48">
        <v>0</v>
      </c>
      <c r="BP65" s="136">
        <v>0</v>
      </c>
      <c r="BQ65" s="45" t="s">
        <v>346</v>
      </c>
      <c r="BR65" s="136">
        <v>0</v>
      </c>
      <c r="BS65" s="45" t="s">
        <v>346</v>
      </c>
      <c r="BT65" s="114">
        <v>0</v>
      </c>
      <c r="BU65" s="45">
        <v>0</v>
      </c>
    </row>
    <row r="66" spans="2:73" x14ac:dyDescent="0.3">
      <c r="B66" s="35">
        <v>1064</v>
      </c>
      <c r="C66" s="36" t="s">
        <v>183</v>
      </c>
      <c r="D66" s="47"/>
      <c r="E66" s="48">
        <v>28</v>
      </c>
      <c r="F66" s="48">
        <v>26</v>
      </c>
      <c r="G66" s="48">
        <v>1</v>
      </c>
      <c r="H66" s="136">
        <v>-27</v>
      </c>
      <c r="I66" s="45">
        <v>-0.9642857142857143</v>
      </c>
      <c r="J66" s="136">
        <v>-25</v>
      </c>
      <c r="K66" s="45">
        <v>-0.96153846153846156</v>
      </c>
      <c r="L66" s="114">
        <v>20.936046511627907</v>
      </c>
      <c r="M66" s="45">
        <v>4.7764509858372675E-2</v>
      </c>
      <c r="O66" s="48">
        <v>28</v>
      </c>
      <c r="P66" s="48">
        <v>26</v>
      </c>
      <c r="Q66" s="48">
        <v>1</v>
      </c>
      <c r="R66" s="136">
        <v>-27</v>
      </c>
      <c r="S66" s="45">
        <v>-0.9642857142857143</v>
      </c>
      <c r="T66" s="136">
        <v>-25</v>
      </c>
      <c r="U66" s="45">
        <v>-0.96153846153846156</v>
      </c>
      <c r="V66" s="114">
        <v>18</v>
      </c>
      <c r="W66" s="45">
        <v>5.5555555555555552E-2</v>
      </c>
      <c r="Y66" s="48">
        <v>0</v>
      </c>
      <c r="Z66" s="48">
        <v>0</v>
      </c>
      <c r="AA66" s="48">
        <v>0</v>
      </c>
      <c r="AB66" s="136">
        <v>0</v>
      </c>
      <c r="AC66" s="45" t="s">
        <v>346</v>
      </c>
      <c r="AD66" s="136">
        <v>0</v>
      </c>
      <c r="AE66" s="45" t="s">
        <v>346</v>
      </c>
      <c r="AF66" s="114">
        <v>0</v>
      </c>
      <c r="AG66" s="45">
        <v>0</v>
      </c>
      <c r="AI66" s="48">
        <v>0</v>
      </c>
      <c r="AJ66" s="48">
        <v>0</v>
      </c>
      <c r="AK66" s="48">
        <v>0</v>
      </c>
      <c r="AL66" s="136">
        <v>0</v>
      </c>
      <c r="AM66" s="45" t="s">
        <v>346</v>
      </c>
      <c r="AN66" s="136">
        <v>0</v>
      </c>
      <c r="AO66" s="45" t="s">
        <v>346</v>
      </c>
      <c r="AP66" s="114">
        <v>0</v>
      </c>
      <c r="AQ66" s="45">
        <v>0</v>
      </c>
      <c r="AS66" s="48">
        <v>0</v>
      </c>
      <c r="AT66" s="48">
        <v>0</v>
      </c>
      <c r="AU66" s="48">
        <v>0</v>
      </c>
      <c r="AV66" s="136">
        <v>0</v>
      </c>
      <c r="AW66" s="45" t="s">
        <v>346</v>
      </c>
      <c r="AX66" s="136">
        <v>0</v>
      </c>
      <c r="AY66" s="45" t="s">
        <v>346</v>
      </c>
      <c r="AZ66" s="114">
        <v>2.9360465116279069</v>
      </c>
      <c r="BA66" s="45">
        <v>0</v>
      </c>
      <c r="BB66" s="47"/>
      <c r="BC66" s="48">
        <v>0</v>
      </c>
      <c r="BD66" s="48">
        <v>0</v>
      </c>
      <c r="BE66" s="48">
        <v>0</v>
      </c>
      <c r="BF66" s="136">
        <v>0</v>
      </c>
      <c r="BG66" s="45" t="s">
        <v>346</v>
      </c>
      <c r="BH66" s="136">
        <v>0</v>
      </c>
      <c r="BI66" s="45" t="s">
        <v>346</v>
      </c>
      <c r="BJ66" s="114">
        <v>0</v>
      </c>
      <c r="BK66" s="45">
        <v>0</v>
      </c>
      <c r="BL66" s="47"/>
      <c r="BM66" s="48">
        <v>0</v>
      </c>
      <c r="BN66" s="48">
        <v>0</v>
      </c>
      <c r="BO66" s="48">
        <v>0</v>
      </c>
      <c r="BP66" s="136">
        <v>0</v>
      </c>
      <c r="BQ66" s="45" t="s">
        <v>346</v>
      </c>
      <c r="BR66" s="136">
        <v>0</v>
      </c>
      <c r="BS66" s="45" t="s">
        <v>346</v>
      </c>
      <c r="BT66" s="114">
        <v>0</v>
      </c>
      <c r="BU66" s="45">
        <v>0</v>
      </c>
    </row>
    <row r="67" spans="2:73" x14ac:dyDescent="0.3">
      <c r="B67" s="35">
        <v>1131</v>
      </c>
      <c r="C67" s="36" t="s">
        <v>28</v>
      </c>
      <c r="D67" s="47"/>
      <c r="E67" s="48">
        <v>17</v>
      </c>
      <c r="F67" s="48">
        <v>75</v>
      </c>
      <c r="G67" s="48">
        <v>6</v>
      </c>
      <c r="H67" s="136">
        <v>-11</v>
      </c>
      <c r="I67" s="45">
        <v>-0.6470588235294118</v>
      </c>
      <c r="J67" s="136">
        <v>-69</v>
      </c>
      <c r="K67" s="45">
        <v>-0.92</v>
      </c>
      <c r="L67" s="114">
        <v>80.424418604651166</v>
      </c>
      <c r="M67" s="45">
        <v>7.4604207330297115E-2</v>
      </c>
      <c r="O67" s="48">
        <v>17</v>
      </c>
      <c r="P67" s="48">
        <v>68</v>
      </c>
      <c r="Q67" s="48">
        <v>6</v>
      </c>
      <c r="R67" s="136">
        <v>-11</v>
      </c>
      <c r="S67" s="45">
        <v>-0.6470588235294118</v>
      </c>
      <c r="T67" s="136">
        <v>-62</v>
      </c>
      <c r="U67" s="45">
        <v>-0.91176470588235292</v>
      </c>
      <c r="V67" s="114">
        <v>54</v>
      </c>
      <c r="W67" s="45">
        <v>0.1111111111111111</v>
      </c>
      <c r="Y67" s="48">
        <v>0</v>
      </c>
      <c r="Z67" s="48">
        <v>0</v>
      </c>
      <c r="AA67" s="48">
        <v>0</v>
      </c>
      <c r="AB67" s="136">
        <v>0</v>
      </c>
      <c r="AC67" s="45" t="s">
        <v>346</v>
      </c>
      <c r="AD67" s="136">
        <v>0</v>
      </c>
      <c r="AE67" s="45" t="s">
        <v>346</v>
      </c>
      <c r="AF67" s="114">
        <v>0</v>
      </c>
      <c r="AG67" s="45">
        <v>0</v>
      </c>
      <c r="AI67" s="48">
        <v>0</v>
      </c>
      <c r="AJ67" s="48">
        <v>0</v>
      </c>
      <c r="AK67" s="48">
        <v>0</v>
      </c>
      <c r="AL67" s="136">
        <v>0</v>
      </c>
      <c r="AM67" s="45" t="s">
        <v>346</v>
      </c>
      <c r="AN67" s="136">
        <v>0</v>
      </c>
      <c r="AO67" s="45" t="s">
        <v>346</v>
      </c>
      <c r="AP67" s="114">
        <v>0</v>
      </c>
      <c r="AQ67" s="45">
        <v>0</v>
      </c>
      <c r="AS67" s="48">
        <v>0</v>
      </c>
      <c r="AT67" s="48">
        <v>7</v>
      </c>
      <c r="AU67" s="48">
        <v>0</v>
      </c>
      <c r="AV67" s="136">
        <v>0</v>
      </c>
      <c r="AW67" s="45" t="s">
        <v>346</v>
      </c>
      <c r="AX67" s="136">
        <v>-7</v>
      </c>
      <c r="AY67" s="45">
        <v>-1</v>
      </c>
      <c r="AZ67" s="114">
        <v>26.424418604651166</v>
      </c>
      <c r="BA67" s="45">
        <v>0</v>
      </c>
      <c r="BB67" s="47"/>
      <c r="BC67" s="48">
        <v>0</v>
      </c>
      <c r="BD67" s="48">
        <v>0</v>
      </c>
      <c r="BE67" s="48">
        <v>0</v>
      </c>
      <c r="BF67" s="136">
        <v>0</v>
      </c>
      <c r="BG67" s="45" t="s">
        <v>346</v>
      </c>
      <c r="BH67" s="136">
        <v>0</v>
      </c>
      <c r="BI67" s="45" t="s">
        <v>346</v>
      </c>
      <c r="BJ67" s="114">
        <v>0</v>
      </c>
      <c r="BK67" s="45">
        <v>0</v>
      </c>
      <c r="BL67" s="47"/>
      <c r="BM67" s="48">
        <v>0</v>
      </c>
      <c r="BN67" s="48">
        <v>0</v>
      </c>
      <c r="BO67" s="48">
        <v>0</v>
      </c>
      <c r="BP67" s="136">
        <v>0</v>
      </c>
      <c r="BQ67" s="45" t="s">
        <v>346</v>
      </c>
      <c r="BR67" s="136">
        <v>0</v>
      </c>
      <c r="BS67" s="45" t="s">
        <v>346</v>
      </c>
      <c r="BT67" s="114">
        <v>0</v>
      </c>
      <c r="BU67" s="45">
        <v>0</v>
      </c>
    </row>
    <row r="68" spans="2:73" x14ac:dyDescent="0.3">
      <c r="B68" s="35">
        <v>1185</v>
      </c>
      <c r="C68" s="36" t="s">
        <v>187</v>
      </c>
      <c r="D68" s="47"/>
      <c r="E68" s="48">
        <v>36</v>
      </c>
      <c r="F68" s="48">
        <v>79</v>
      </c>
      <c r="G68" s="48">
        <v>1</v>
      </c>
      <c r="H68" s="136">
        <v>-35</v>
      </c>
      <c r="I68" s="45">
        <v>-0.97222222222222221</v>
      </c>
      <c r="J68" s="136">
        <v>-78</v>
      </c>
      <c r="K68" s="45">
        <v>-0.98734177215189878</v>
      </c>
      <c r="L68" s="114">
        <v>24.936046511627907</v>
      </c>
      <c r="M68" s="45">
        <v>4.0102588015854514E-2</v>
      </c>
      <c r="O68" s="48">
        <v>33</v>
      </c>
      <c r="P68" s="48">
        <v>79</v>
      </c>
      <c r="Q68" s="48">
        <v>1</v>
      </c>
      <c r="R68" s="136">
        <v>-32</v>
      </c>
      <c r="S68" s="45">
        <v>-0.96969696969696972</v>
      </c>
      <c r="T68" s="136">
        <v>-78</v>
      </c>
      <c r="U68" s="45">
        <v>-0.98734177215189878</v>
      </c>
      <c r="V68" s="114">
        <v>22</v>
      </c>
      <c r="W68" s="45">
        <v>4.5454545454545456E-2</v>
      </c>
      <c r="Y68" s="48">
        <v>3</v>
      </c>
      <c r="Z68" s="48">
        <v>0</v>
      </c>
      <c r="AA68" s="48">
        <v>0</v>
      </c>
      <c r="AB68" s="136">
        <v>-3</v>
      </c>
      <c r="AC68" s="45">
        <v>-1</v>
      </c>
      <c r="AD68" s="136">
        <v>0</v>
      </c>
      <c r="AE68" s="45" t="s">
        <v>346</v>
      </c>
      <c r="AF68" s="114">
        <v>0</v>
      </c>
      <c r="AG68" s="45">
        <v>0</v>
      </c>
      <c r="AI68" s="48">
        <v>0</v>
      </c>
      <c r="AJ68" s="48">
        <v>0</v>
      </c>
      <c r="AK68" s="48">
        <v>0</v>
      </c>
      <c r="AL68" s="136">
        <v>0</v>
      </c>
      <c r="AM68" s="45" t="s">
        <v>346</v>
      </c>
      <c r="AN68" s="136">
        <v>0</v>
      </c>
      <c r="AO68" s="45" t="s">
        <v>346</v>
      </c>
      <c r="AP68" s="114">
        <v>0</v>
      </c>
      <c r="AQ68" s="45">
        <v>0</v>
      </c>
      <c r="AS68" s="48">
        <v>0</v>
      </c>
      <c r="AT68" s="48">
        <v>0</v>
      </c>
      <c r="AU68" s="48">
        <v>0</v>
      </c>
      <c r="AV68" s="136">
        <v>0</v>
      </c>
      <c r="AW68" s="45" t="s">
        <v>346</v>
      </c>
      <c r="AX68" s="136">
        <v>0</v>
      </c>
      <c r="AY68" s="45" t="s">
        <v>346</v>
      </c>
      <c r="AZ68" s="114">
        <v>2.9360465116279069</v>
      </c>
      <c r="BA68" s="45">
        <v>0</v>
      </c>
      <c r="BB68" s="47"/>
      <c r="BC68" s="48">
        <v>0</v>
      </c>
      <c r="BD68" s="48">
        <v>0</v>
      </c>
      <c r="BE68" s="48">
        <v>0</v>
      </c>
      <c r="BF68" s="136">
        <v>0</v>
      </c>
      <c r="BG68" s="45" t="s">
        <v>346</v>
      </c>
      <c r="BH68" s="136">
        <v>0</v>
      </c>
      <c r="BI68" s="45" t="s">
        <v>346</v>
      </c>
      <c r="BJ68" s="114">
        <v>0</v>
      </c>
      <c r="BK68" s="45">
        <v>0</v>
      </c>
      <c r="BL68" s="47"/>
      <c r="BM68" s="48">
        <v>0</v>
      </c>
      <c r="BN68" s="48">
        <v>0</v>
      </c>
      <c r="BO68" s="48">
        <v>0</v>
      </c>
      <c r="BP68" s="136">
        <v>0</v>
      </c>
      <c r="BQ68" s="45" t="s">
        <v>346</v>
      </c>
      <c r="BR68" s="136">
        <v>0</v>
      </c>
      <c r="BS68" s="45" t="s">
        <v>346</v>
      </c>
      <c r="BT68" s="114">
        <v>0</v>
      </c>
      <c r="BU68" s="45">
        <v>0</v>
      </c>
    </row>
    <row r="69" spans="2:73" x14ac:dyDescent="0.3">
      <c r="C69" s="43"/>
      <c r="D69" s="47"/>
      <c r="E69" s="47"/>
      <c r="F69" s="47"/>
      <c r="G69" s="47"/>
      <c r="H69" s="47"/>
      <c r="I69" s="46"/>
      <c r="J69" s="47"/>
      <c r="K69" s="46"/>
      <c r="L69" s="116"/>
      <c r="M69" s="46"/>
      <c r="V69" s="116"/>
      <c r="AF69" s="116"/>
      <c r="AP69" s="116"/>
      <c r="AZ69" s="116"/>
      <c r="BB69" s="47"/>
      <c r="BC69" s="47"/>
      <c r="BD69" s="47"/>
      <c r="BE69" s="47"/>
      <c r="BF69" s="47"/>
      <c r="BG69" s="46"/>
      <c r="BH69" s="47"/>
      <c r="BI69" s="46"/>
      <c r="BJ69" s="116"/>
      <c r="BK69" s="46"/>
      <c r="BL69" s="47"/>
      <c r="BM69" s="47"/>
      <c r="BN69" s="47"/>
      <c r="BO69" s="47"/>
      <c r="BP69" s="47"/>
      <c r="BQ69" s="46"/>
      <c r="BR69" s="47"/>
      <c r="BS69" s="46"/>
      <c r="BT69" s="116"/>
      <c r="BU69" s="46"/>
    </row>
    <row r="70" spans="2:73" x14ac:dyDescent="0.2">
      <c r="B70" s="158" t="s">
        <v>158</v>
      </c>
      <c r="C70" s="158"/>
      <c r="D70" s="47"/>
      <c r="E70" s="147">
        <v>156</v>
      </c>
      <c r="F70" s="147">
        <v>356</v>
      </c>
      <c r="G70" s="147">
        <v>28</v>
      </c>
      <c r="H70" s="148">
        <v>-128</v>
      </c>
      <c r="I70" s="135">
        <v>-0.82051282051282048</v>
      </c>
      <c r="J70" s="148">
        <v>-328</v>
      </c>
      <c r="K70" s="135">
        <v>-0.9213483146067416</v>
      </c>
      <c r="L70" s="149">
        <v>194.91279069767444</v>
      </c>
      <c r="M70" s="135">
        <v>0.14365398956002981</v>
      </c>
      <c r="O70" s="147">
        <v>141</v>
      </c>
      <c r="P70" s="147">
        <v>343</v>
      </c>
      <c r="Q70" s="147">
        <v>26</v>
      </c>
      <c r="R70" s="148">
        <v>-115</v>
      </c>
      <c r="S70" s="135">
        <v>-0.81560283687943258</v>
      </c>
      <c r="T70" s="148">
        <v>-317</v>
      </c>
      <c r="U70" s="135">
        <v>-0.92419825072886297</v>
      </c>
      <c r="V70" s="149">
        <v>145</v>
      </c>
      <c r="W70" s="135">
        <v>0.1793103448275862</v>
      </c>
      <c r="Y70" s="147">
        <v>15</v>
      </c>
      <c r="Z70" s="147">
        <v>0</v>
      </c>
      <c r="AA70" s="147">
        <v>1</v>
      </c>
      <c r="AB70" s="148">
        <v>-14</v>
      </c>
      <c r="AC70" s="135">
        <v>-0.93333333333333335</v>
      </c>
      <c r="AD70" s="148">
        <v>1</v>
      </c>
      <c r="AE70" s="135" t="s">
        <v>346</v>
      </c>
      <c r="AF70" s="149">
        <v>0</v>
      </c>
      <c r="AG70" s="135">
        <v>0</v>
      </c>
      <c r="AI70" s="147">
        <v>0</v>
      </c>
      <c r="AJ70" s="147">
        <v>0</v>
      </c>
      <c r="AK70" s="147">
        <v>0</v>
      </c>
      <c r="AL70" s="148">
        <v>0</v>
      </c>
      <c r="AM70" s="135" t="s">
        <v>346</v>
      </c>
      <c r="AN70" s="148">
        <v>0</v>
      </c>
      <c r="AO70" s="135" t="s">
        <v>346</v>
      </c>
      <c r="AP70" s="149">
        <v>0</v>
      </c>
      <c r="AQ70" s="135">
        <v>0</v>
      </c>
      <c r="AS70" s="147">
        <v>0</v>
      </c>
      <c r="AT70" s="147">
        <v>13</v>
      </c>
      <c r="AU70" s="147">
        <v>1</v>
      </c>
      <c r="AV70" s="148">
        <v>1</v>
      </c>
      <c r="AW70" s="135" t="s">
        <v>346</v>
      </c>
      <c r="AX70" s="148">
        <v>-12</v>
      </c>
      <c r="AY70" s="135">
        <v>-0.92307692307692313</v>
      </c>
      <c r="AZ70" s="149">
        <v>49.912790697674424</v>
      </c>
      <c r="BA70" s="135">
        <v>2.0034944670937679E-2</v>
      </c>
      <c r="BB70" s="47"/>
      <c r="BC70" s="147">
        <v>0</v>
      </c>
      <c r="BD70" s="147">
        <v>0</v>
      </c>
      <c r="BE70" s="147">
        <v>0</v>
      </c>
      <c r="BF70" s="148">
        <v>0</v>
      </c>
      <c r="BG70" s="135" t="s">
        <v>346</v>
      </c>
      <c r="BH70" s="148">
        <v>0</v>
      </c>
      <c r="BI70" s="135" t="s">
        <v>346</v>
      </c>
      <c r="BJ70" s="149">
        <v>0</v>
      </c>
      <c r="BK70" s="135">
        <v>0</v>
      </c>
      <c r="BL70" s="47"/>
      <c r="BM70" s="147">
        <v>0</v>
      </c>
      <c r="BN70" s="147">
        <v>0</v>
      </c>
      <c r="BO70" s="147">
        <v>0</v>
      </c>
      <c r="BP70" s="148">
        <v>0</v>
      </c>
      <c r="BQ70" s="135" t="s">
        <v>346</v>
      </c>
      <c r="BR70" s="148">
        <v>0</v>
      </c>
      <c r="BS70" s="135" t="s">
        <v>346</v>
      </c>
      <c r="BT70" s="149">
        <v>0</v>
      </c>
      <c r="BU70" s="135">
        <v>0</v>
      </c>
    </row>
  </sheetData>
  <mergeCells count="27">
    <mergeCell ref="B46:C46"/>
    <mergeCell ref="B59:C59"/>
    <mergeCell ref="B70:C70"/>
    <mergeCell ref="BM7:BU7"/>
    <mergeCell ref="B8:C8"/>
    <mergeCell ref="B9:C9"/>
    <mergeCell ref="B10:C10"/>
    <mergeCell ref="B11:C11"/>
    <mergeCell ref="AI7:AQ7"/>
    <mergeCell ref="AS7:BA7"/>
    <mergeCell ref="BC7:BK7"/>
    <mergeCell ref="E7:M7"/>
    <mergeCell ref="O7:W7"/>
    <mergeCell ref="Y7:AG7"/>
    <mergeCell ref="B12:C12"/>
    <mergeCell ref="B13:C13"/>
    <mergeCell ref="B28:C28"/>
    <mergeCell ref="AS6:BA6"/>
    <mergeCell ref="BC6:BK6"/>
    <mergeCell ref="BM6:BU6"/>
    <mergeCell ref="B2:BU3"/>
    <mergeCell ref="B4:BU4"/>
    <mergeCell ref="E6:M6"/>
    <mergeCell ref="O6:W6"/>
    <mergeCell ref="Y6:AG6"/>
    <mergeCell ref="AI6:AQ6"/>
    <mergeCell ref="B5:C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T175"/>
  <sheetViews>
    <sheetView tabSelected="1" zoomScale="71" zoomScaleNormal="7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M16" sqref="M16"/>
    </sheetView>
  </sheetViews>
  <sheetFormatPr baseColWidth="10" defaultColWidth="9.85546875" defaultRowHeight="15" x14ac:dyDescent="0.25"/>
  <cols>
    <col min="1" max="1" width="6" style="4" bestFit="1" customWidth="1"/>
    <col min="2" max="2" width="24.42578125" style="10" bestFit="1" customWidth="1"/>
    <col min="3" max="3" width="47.85546875" style="11" bestFit="1" customWidth="1"/>
    <col min="4" max="4" width="13.42578125" style="11" bestFit="1" customWidth="1"/>
    <col min="5" max="5" width="27.85546875" style="11" bestFit="1" customWidth="1"/>
    <col min="6" max="6" width="10.5703125" style="10" bestFit="1" customWidth="1"/>
    <col min="7" max="7" width="15" style="10" bestFit="1" customWidth="1"/>
    <col min="8" max="8" width="10.85546875" style="10" bestFit="1" customWidth="1"/>
    <col min="9" max="9" width="14.28515625" style="14" bestFit="1" customWidth="1"/>
    <col min="10" max="10" width="3.7109375" style="4" bestFit="1" customWidth="1"/>
    <col min="11" max="11" width="14.28515625" style="14" customWidth="1"/>
    <col min="12" max="12" width="3.140625" style="4" customWidth="1"/>
    <col min="13" max="13" width="15" style="4" bestFit="1" customWidth="1"/>
    <col min="14" max="14" width="3.7109375" style="4" bestFit="1" customWidth="1"/>
    <col min="15" max="15" width="11.85546875" style="14" customWidth="1"/>
    <col min="16" max="16" width="3.7109375" style="4" bestFit="1" customWidth="1"/>
    <col min="17" max="17" width="9.5703125" style="4" bestFit="1" customWidth="1"/>
    <col min="18" max="18" width="3.140625" style="4" bestFit="1" customWidth="1"/>
    <col min="19" max="19" width="9.5703125" style="4" bestFit="1" customWidth="1"/>
    <col min="20" max="20" width="3.140625" style="4" bestFit="1" customWidth="1"/>
    <col min="21" max="16384" width="9.85546875" style="4"/>
  </cols>
  <sheetData>
    <row r="1" spans="1:20" x14ac:dyDescent="0.25">
      <c r="B1" s="6"/>
      <c r="C1" s="4"/>
      <c r="D1" s="4"/>
      <c r="E1" s="4"/>
      <c r="F1" s="5"/>
      <c r="G1" s="5"/>
      <c r="H1" s="5"/>
    </row>
    <row r="2" spans="1:20" ht="31.5" customHeight="1" x14ac:dyDescent="0.25">
      <c r="B2" s="162" t="s">
        <v>231</v>
      </c>
      <c r="C2" s="163"/>
      <c r="D2" s="163"/>
      <c r="E2" s="163"/>
      <c r="F2" s="163"/>
      <c r="G2" s="163"/>
      <c r="H2" s="164"/>
      <c r="M2" s="7"/>
      <c r="N2" s="7"/>
      <c r="O2" s="18"/>
      <c r="P2" s="7"/>
    </row>
    <row r="3" spans="1:20" ht="15" customHeight="1" x14ac:dyDescent="0.25">
      <c r="B3" s="165"/>
      <c r="C3" s="166"/>
      <c r="D3" s="166"/>
      <c r="E3" s="166"/>
      <c r="F3" s="166"/>
      <c r="G3" s="166"/>
      <c r="H3" s="167"/>
      <c r="M3" s="7"/>
      <c r="N3" s="7"/>
      <c r="O3" s="18"/>
      <c r="P3" s="7"/>
    </row>
    <row r="4" spans="1:20" x14ac:dyDescent="0.25">
      <c r="B4" s="6"/>
      <c r="C4" s="7"/>
      <c r="D4" s="7"/>
      <c r="E4" s="7"/>
      <c r="F4" s="8"/>
      <c r="G4" s="8"/>
      <c r="H4" s="8"/>
      <c r="I4" s="18"/>
      <c r="J4" s="7"/>
      <c r="K4" s="18"/>
      <c r="L4" s="7"/>
      <c r="M4" s="7"/>
      <c r="N4" s="7"/>
      <c r="O4" s="18"/>
      <c r="P4" s="7"/>
    </row>
    <row r="5" spans="1:20" ht="18.75" x14ac:dyDescent="0.25">
      <c r="B5" s="6"/>
      <c r="C5" s="4"/>
      <c r="D5" s="4"/>
      <c r="E5" s="4"/>
      <c r="F5" s="5"/>
      <c r="G5" s="5"/>
      <c r="H5" s="5"/>
      <c r="I5" s="169">
        <v>43621</v>
      </c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18.75" x14ac:dyDescent="0.25">
      <c r="B6" s="100"/>
      <c r="C6" s="101"/>
      <c r="D6" s="101"/>
      <c r="E6" s="101"/>
      <c r="F6" s="102"/>
      <c r="G6" s="102"/>
      <c r="H6" s="102"/>
      <c r="I6" s="168" t="s">
        <v>236</v>
      </c>
      <c r="J6" s="168"/>
      <c r="K6" s="168" t="s">
        <v>237</v>
      </c>
      <c r="L6" s="168"/>
      <c r="M6" s="168" t="s">
        <v>235</v>
      </c>
      <c r="N6" s="168"/>
      <c r="O6" s="168" t="s">
        <v>0</v>
      </c>
      <c r="P6" s="168"/>
      <c r="Q6" s="168" t="s">
        <v>233</v>
      </c>
      <c r="R6" s="168"/>
      <c r="S6" s="168" t="s">
        <v>234</v>
      </c>
      <c r="T6" s="168"/>
    </row>
    <row r="7" spans="1:20" s="6" customFormat="1" ht="18.75" x14ac:dyDescent="0.25">
      <c r="A7" s="9" t="s">
        <v>153</v>
      </c>
      <c r="B7" s="12" t="s">
        <v>1</v>
      </c>
      <c r="C7" s="12" t="s">
        <v>2</v>
      </c>
      <c r="D7" s="12" t="s">
        <v>3</v>
      </c>
      <c r="E7" s="12" t="s">
        <v>4</v>
      </c>
      <c r="F7" s="16" t="s">
        <v>5</v>
      </c>
      <c r="G7" s="12" t="s">
        <v>212</v>
      </c>
      <c r="H7" s="12" t="s">
        <v>213</v>
      </c>
      <c r="I7" s="19" t="s">
        <v>153</v>
      </c>
      <c r="J7" s="12" t="s">
        <v>211</v>
      </c>
      <c r="K7" s="19" t="s">
        <v>153</v>
      </c>
      <c r="L7" s="12" t="s">
        <v>211</v>
      </c>
      <c r="M7" s="12" t="s">
        <v>153</v>
      </c>
      <c r="N7" s="12" t="s">
        <v>211</v>
      </c>
      <c r="O7" s="19" t="s">
        <v>153</v>
      </c>
      <c r="P7" s="12" t="s">
        <v>211</v>
      </c>
      <c r="Q7" s="19" t="s">
        <v>153</v>
      </c>
      <c r="R7" s="12" t="s">
        <v>211</v>
      </c>
      <c r="S7" s="19" t="s">
        <v>153</v>
      </c>
      <c r="T7" s="12" t="s">
        <v>211</v>
      </c>
    </row>
    <row r="8" spans="1:20" x14ac:dyDescent="0.25">
      <c r="A8" s="7">
        <v>1</v>
      </c>
      <c r="B8" s="17" t="s">
        <v>80</v>
      </c>
      <c r="C8" s="2" t="s">
        <v>218</v>
      </c>
      <c r="D8" s="2">
        <v>890206611</v>
      </c>
      <c r="E8" s="2" t="s">
        <v>220</v>
      </c>
      <c r="F8" s="2">
        <v>1269</v>
      </c>
      <c r="G8" s="24">
        <v>3415700</v>
      </c>
      <c r="H8" s="26">
        <v>15</v>
      </c>
      <c r="I8" s="25">
        <v>119900</v>
      </c>
      <c r="J8" s="26">
        <v>2</v>
      </c>
      <c r="K8" s="25">
        <v>0</v>
      </c>
      <c r="L8" s="26">
        <v>0</v>
      </c>
      <c r="M8" s="25">
        <v>3256200</v>
      </c>
      <c r="N8" s="26">
        <v>7</v>
      </c>
      <c r="O8" s="25">
        <v>39600</v>
      </c>
      <c r="P8" s="26">
        <v>6</v>
      </c>
      <c r="Q8" s="25">
        <v>0</v>
      </c>
      <c r="R8" s="26">
        <v>0</v>
      </c>
      <c r="S8" s="25">
        <v>0</v>
      </c>
      <c r="T8" s="26">
        <v>0</v>
      </c>
    </row>
    <row r="9" spans="1:20" x14ac:dyDescent="0.25">
      <c r="A9" s="7">
        <v>2</v>
      </c>
      <c r="B9" s="17" t="s">
        <v>224</v>
      </c>
      <c r="C9" s="2" t="s">
        <v>86</v>
      </c>
      <c r="D9" s="2">
        <v>53097195</v>
      </c>
      <c r="E9" s="2" t="s">
        <v>217</v>
      </c>
      <c r="F9" s="2">
        <v>1265</v>
      </c>
      <c r="G9" s="24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</row>
    <row r="10" spans="1:20" x14ac:dyDescent="0.25">
      <c r="A10" s="7">
        <v>3</v>
      </c>
      <c r="B10" s="17" t="s">
        <v>222</v>
      </c>
      <c r="C10" s="2" t="s">
        <v>52</v>
      </c>
      <c r="D10" s="2">
        <v>1065905927</v>
      </c>
      <c r="E10" s="2" t="s">
        <v>183</v>
      </c>
      <c r="F10" s="2">
        <v>1064</v>
      </c>
      <c r="G10" s="24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</row>
    <row r="11" spans="1:20" x14ac:dyDescent="0.25">
      <c r="A11" s="7">
        <v>4</v>
      </c>
      <c r="B11" s="17" t="s">
        <v>222</v>
      </c>
      <c r="C11" s="2" t="s">
        <v>63</v>
      </c>
      <c r="D11" s="2">
        <v>49666032</v>
      </c>
      <c r="E11" s="2" t="s">
        <v>183</v>
      </c>
      <c r="F11" s="2">
        <v>1064</v>
      </c>
      <c r="G11" s="24">
        <v>89925</v>
      </c>
      <c r="H11" s="26">
        <v>1</v>
      </c>
      <c r="I11" s="25">
        <v>89925</v>
      </c>
      <c r="J11" s="26">
        <v>1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</row>
    <row r="12" spans="1:20" x14ac:dyDescent="0.25">
      <c r="A12" s="7">
        <v>5</v>
      </c>
      <c r="B12" s="17" t="s">
        <v>222</v>
      </c>
      <c r="C12" s="2" t="s">
        <v>70</v>
      </c>
      <c r="D12" s="2">
        <v>1065890892</v>
      </c>
      <c r="E12" s="2" t="s">
        <v>183</v>
      </c>
      <c r="F12" s="2">
        <v>1064</v>
      </c>
      <c r="G12" s="24">
        <v>0</v>
      </c>
      <c r="H12" s="26">
        <v>0</v>
      </c>
      <c r="I12" s="25">
        <v>0</v>
      </c>
      <c r="J12" s="26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</row>
    <row r="13" spans="1:20" x14ac:dyDescent="0.25">
      <c r="A13" s="7">
        <v>6</v>
      </c>
      <c r="B13" s="17" t="s">
        <v>222</v>
      </c>
      <c r="C13" s="15" t="s">
        <v>165</v>
      </c>
      <c r="D13" s="15">
        <v>1007764349</v>
      </c>
      <c r="E13" s="2" t="s">
        <v>183</v>
      </c>
      <c r="F13" s="2">
        <v>1064</v>
      </c>
      <c r="G13" s="24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</row>
    <row r="14" spans="1:20" x14ac:dyDescent="0.25">
      <c r="A14" s="7">
        <v>7</v>
      </c>
      <c r="B14" s="17" t="s">
        <v>80</v>
      </c>
      <c r="C14" s="15" t="s">
        <v>55</v>
      </c>
      <c r="D14" s="15">
        <v>13748083</v>
      </c>
      <c r="E14" s="2" t="s">
        <v>195</v>
      </c>
      <c r="F14" s="2">
        <v>1023</v>
      </c>
      <c r="G14" s="24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</row>
    <row r="15" spans="1:20" x14ac:dyDescent="0.25">
      <c r="A15" s="7">
        <v>8</v>
      </c>
      <c r="B15" s="17" t="s">
        <v>80</v>
      </c>
      <c r="C15" s="2" t="s">
        <v>87</v>
      </c>
      <c r="D15" s="2">
        <v>39539274</v>
      </c>
      <c r="E15" s="2" t="s">
        <v>195</v>
      </c>
      <c r="F15" s="2">
        <v>1023</v>
      </c>
      <c r="G15" s="24">
        <v>76988</v>
      </c>
      <c r="H15" s="26">
        <v>1</v>
      </c>
      <c r="I15" s="25">
        <v>76988</v>
      </c>
      <c r="J15" s="26">
        <v>1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</row>
    <row r="16" spans="1:20" x14ac:dyDescent="0.25">
      <c r="A16" s="7">
        <v>9</v>
      </c>
      <c r="B16" s="17" t="s">
        <v>80</v>
      </c>
      <c r="C16" s="2" t="s">
        <v>90</v>
      </c>
      <c r="D16" s="2">
        <v>91513505</v>
      </c>
      <c r="E16" s="2" t="s">
        <v>195</v>
      </c>
      <c r="F16" s="2">
        <v>1023</v>
      </c>
      <c r="G16" s="24">
        <v>506700</v>
      </c>
      <c r="H16" s="26">
        <v>2</v>
      </c>
      <c r="I16" s="25">
        <v>0</v>
      </c>
      <c r="J16" s="26">
        <v>0</v>
      </c>
      <c r="K16" s="25">
        <v>0</v>
      </c>
      <c r="L16" s="26">
        <v>0</v>
      </c>
      <c r="M16" s="25">
        <v>500100</v>
      </c>
      <c r="N16" s="26">
        <v>1</v>
      </c>
      <c r="O16" s="25">
        <v>6600</v>
      </c>
      <c r="P16" s="26">
        <v>1</v>
      </c>
      <c r="Q16" s="25">
        <v>0</v>
      </c>
      <c r="R16" s="26">
        <v>0</v>
      </c>
      <c r="S16" s="25">
        <v>0</v>
      </c>
      <c r="T16" s="26">
        <v>0</v>
      </c>
    </row>
    <row r="17" spans="1:20" x14ac:dyDescent="0.25">
      <c r="A17" s="7">
        <v>10</v>
      </c>
      <c r="B17" s="17" t="s">
        <v>80</v>
      </c>
      <c r="C17" s="2" t="s">
        <v>54</v>
      </c>
      <c r="D17" s="2">
        <v>60397120</v>
      </c>
      <c r="E17" s="2" t="s">
        <v>195</v>
      </c>
      <c r="F17" s="2">
        <v>1023</v>
      </c>
      <c r="G17" s="24">
        <v>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</row>
    <row r="18" spans="1:20" x14ac:dyDescent="0.25">
      <c r="A18" s="7">
        <v>11</v>
      </c>
      <c r="B18" s="17" t="s">
        <v>80</v>
      </c>
      <c r="C18" s="2" t="s">
        <v>88</v>
      </c>
      <c r="D18" s="2">
        <v>63300456</v>
      </c>
      <c r="E18" s="2" t="s">
        <v>195</v>
      </c>
      <c r="F18" s="2">
        <v>1023</v>
      </c>
      <c r="G18" s="24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</row>
    <row r="19" spans="1:20" x14ac:dyDescent="0.25">
      <c r="A19" s="7">
        <v>12</v>
      </c>
      <c r="B19" s="17" t="s">
        <v>80</v>
      </c>
      <c r="C19" s="15" t="s">
        <v>89</v>
      </c>
      <c r="D19" s="15">
        <v>63516073</v>
      </c>
      <c r="E19" s="2" t="s">
        <v>195</v>
      </c>
      <c r="F19" s="2">
        <v>1023</v>
      </c>
      <c r="G19" s="24">
        <v>0</v>
      </c>
      <c r="H19" s="26">
        <v>0</v>
      </c>
      <c r="I19" s="25">
        <v>0</v>
      </c>
      <c r="J19" s="26"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</row>
    <row r="20" spans="1:20" x14ac:dyDescent="0.25">
      <c r="A20" s="7">
        <v>13</v>
      </c>
      <c r="B20" s="17" t="s">
        <v>80</v>
      </c>
      <c r="C20" s="2" t="s">
        <v>91</v>
      </c>
      <c r="D20" s="2">
        <v>1095913767</v>
      </c>
      <c r="E20" s="2" t="s">
        <v>195</v>
      </c>
      <c r="F20" s="2">
        <v>1023</v>
      </c>
      <c r="G20" s="24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</row>
    <row r="21" spans="1:20" x14ac:dyDescent="0.25">
      <c r="A21" s="7">
        <v>14</v>
      </c>
      <c r="B21" s="17" t="s">
        <v>80</v>
      </c>
      <c r="C21" s="20" t="s">
        <v>96</v>
      </c>
      <c r="D21" s="15">
        <v>1098773946</v>
      </c>
      <c r="E21" s="2" t="s">
        <v>196</v>
      </c>
      <c r="F21" s="2">
        <v>1001</v>
      </c>
      <c r="G21" s="24">
        <v>0</v>
      </c>
      <c r="H21" s="26">
        <v>0</v>
      </c>
      <c r="I21" s="25">
        <v>0</v>
      </c>
      <c r="J21" s="26"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</row>
    <row r="22" spans="1:20" x14ac:dyDescent="0.25">
      <c r="A22" s="7">
        <v>15</v>
      </c>
      <c r="B22" s="17" t="s">
        <v>80</v>
      </c>
      <c r="C22" s="2" t="s">
        <v>92</v>
      </c>
      <c r="D22" s="2">
        <v>37838779</v>
      </c>
      <c r="E22" s="2" t="s">
        <v>196</v>
      </c>
      <c r="F22" s="2">
        <v>1001</v>
      </c>
      <c r="G22" s="24">
        <v>0</v>
      </c>
      <c r="H22" s="26">
        <v>0</v>
      </c>
      <c r="I22" s="25">
        <v>0</v>
      </c>
      <c r="J22" s="26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</row>
    <row r="23" spans="1:20" x14ac:dyDescent="0.25">
      <c r="A23" s="7">
        <v>16</v>
      </c>
      <c r="B23" s="17" t="s">
        <v>80</v>
      </c>
      <c r="C23" s="2" t="s">
        <v>93</v>
      </c>
      <c r="D23" s="2">
        <v>37839220</v>
      </c>
      <c r="E23" s="2" t="s">
        <v>196</v>
      </c>
      <c r="F23" s="2">
        <v>1001</v>
      </c>
      <c r="G23" s="24">
        <v>816000</v>
      </c>
      <c r="H23" s="26">
        <v>2</v>
      </c>
      <c r="I23" s="25">
        <v>0</v>
      </c>
      <c r="J23" s="26">
        <v>0</v>
      </c>
      <c r="K23" s="25">
        <v>0</v>
      </c>
      <c r="L23" s="26">
        <v>0</v>
      </c>
      <c r="M23" s="25">
        <v>809400</v>
      </c>
      <c r="N23" s="26">
        <v>1</v>
      </c>
      <c r="O23" s="25">
        <v>6600</v>
      </c>
      <c r="P23" s="26">
        <v>1</v>
      </c>
      <c r="Q23" s="25">
        <v>0</v>
      </c>
      <c r="R23" s="26">
        <v>0</v>
      </c>
      <c r="S23" s="25">
        <v>0</v>
      </c>
      <c r="T23" s="26">
        <v>0</v>
      </c>
    </row>
    <row r="24" spans="1:20" x14ac:dyDescent="0.25">
      <c r="A24" s="7">
        <v>17</v>
      </c>
      <c r="B24" s="17" t="s">
        <v>80</v>
      </c>
      <c r="C24" s="2" t="s">
        <v>94</v>
      </c>
      <c r="D24" s="2">
        <v>39540645</v>
      </c>
      <c r="E24" s="2" t="s">
        <v>196</v>
      </c>
      <c r="F24" s="2">
        <v>1001</v>
      </c>
      <c r="G24" s="24">
        <v>0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</row>
    <row r="25" spans="1:20" x14ac:dyDescent="0.25">
      <c r="A25" s="7">
        <v>18</v>
      </c>
      <c r="B25" s="17" t="s">
        <v>80</v>
      </c>
      <c r="C25" s="15" t="s">
        <v>95</v>
      </c>
      <c r="D25" s="15">
        <v>1094574650</v>
      </c>
      <c r="E25" s="2" t="s">
        <v>196</v>
      </c>
      <c r="F25" s="2">
        <v>1001</v>
      </c>
      <c r="G25" s="24">
        <v>0</v>
      </c>
      <c r="H25" s="26">
        <v>0</v>
      </c>
      <c r="I25" s="25">
        <v>0</v>
      </c>
      <c r="J25" s="26"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</row>
    <row r="26" spans="1:20" x14ac:dyDescent="0.25">
      <c r="A26" s="7">
        <v>19</v>
      </c>
      <c r="B26" s="17" t="s">
        <v>7</v>
      </c>
      <c r="C26" s="2" t="s">
        <v>166</v>
      </c>
      <c r="D26" s="2">
        <v>52332877</v>
      </c>
      <c r="E26" s="2" t="s">
        <v>176</v>
      </c>
      <c r="F26" s="2">
        <v>1010</v>
      </c>
      <c r="G26" s="24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</row>
    <row r="27" spans="1:20" x14ac:dyDescent="0.25">
      <c r="A27" s="7">
        <v>20</v>
      </c>
      <c r="B27" s="17" t="s">
        <v>7</v>
      </c>
      <c r="C27" s="2" t="s">
        <v>97</v>
      </c>
      <c r="D27" s="2">
        <v>1019066551</v>
      </c>
      <c r="E27" s="2" t="s">
        <v>176</v>
      </c>
      <c r="F27" s="2">
        <v>1010</v>
      </c>
      <c r="G27" s="24">
        <v>0</v>
      </c>
      <c r="H27" s="26">
        <v>0</v>
      </c>
      <c r="I27" s="25">
        <v>0</v>
      </c>
      <c r="J27" s="26"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</row>
    <row r="28" spans="1:20" x14ac:dyDescent="0.25">
      <c r="A28" s="7">
        <v>21</v>
      </c>
      <c r="B28" s="17" t="s">
        <v>223</v>
      </c>
      <c r="C28" s="2" t="s">
        <v>290</v>
      </c>
      <c r="D28" s="2">
        <v>1143964022</v>
      </c>
      <c r="E28" s="2" t="s">
        <v>188</v>
      </c>
      <c r="F28" s="2">
        <v>1026</v>
      </c>
      <c r="G28" s="24">
        <v>0</v>
      </c>
      <c r="H28" s="26">
        <v>0</v>
      </c>
      <c r="I28" s="25">
        <v>0</v>
      </c>
      <c r="J28" s="26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</row>
    <row r="29" spans="1:20" x14ac:dyDescent="0.25">
      <c r="A29" s="7">
        <v>22</v>
      </c>
      <c r="B29" s="17" t="s">
        <v>223</v>
      </c>
      <c r="C29" s="2" t="s">
        <v>98</v>
      </c>
      <c r="D29" s="2">
        <v>14465430</v>
      </c>
      <c r="E29" s="2" t="s">
        <v>188</v>
      </c>
      <c r="F29" s="2">
        <v>1026</v>
      </c>
      <c r="G29" s="24">
        <v>0</v>
      </c>
      <c r="H29" s="26">
        <v>0</v>
      </c>
      <c r="I29" s="25">
        <v>0</v>
      </c>
      <c r="J29" s="26"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</row>
    <row r="30" spans="1:20" x14ac:dyDescent="0.25">
      <c r="A30" s="7">
        <v>23</v>
      </c>
      <c r="B30" s="17" t="s">
        <v>223</v>
      </c>
      <c r="C30" s="2" t="s">
        <v>99</v>
      </c>
      <c r="D30" s="2">
        <v>66834048</v>
      </c>
      <c r="E30" s="2" t="s">
        <v>188</v>
      </c>
      <c r="F30" s="2">
        <v>1026</v>
      </c>
      <c r="G30" s="24">
        <v>0</v>
      </c>
      <c r="H30" s="26">
        <v>0</v>
      </c>
      <c r="I30" s="25">
        <v>0</v>
      </c>
      <c r="J30" s="26"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</row>
    <row r="31" spans="1:20" x14ac:dyDescent="0.25">
      <c r="A31" s="7">
        <v>24</v>
      </c>
      <c r="B31" s="17" t="s">
        <v>222</v>
      </c>
      <c r="C31" s="3" t="s">
        <v>291</v>
      </c>
      <c r="D31" s="15">
        <v>1143368191</v>
      </c>
      <c r="E31" s="2" t="s">
        <v>28</v>
      </c>
      <c r="F31" s="2">
        <v>1131</v>
      </c>
      <c r="G31" s="24">
        <v>0</v>
      </c>
      <c r="H31" s="26">
        <v>0</v>
      </c>
      <c r="I31" s="25">
        <v>0</v>
      </c>
      <c r="J31" s="26"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</row>
    <row r="32" spans="1:20" x14ac:dyDescent="0.25">
      <c r="A32" s="7">
        <v>25</v>
      </c>
      <c r="B32" s="17" t="s">
        <v>222</v>
      </c>
      <c r="C32" s="15" t="s">
        <v>27</v>
      </c>
      <c r="D32" s="15">
        <v>1143404731</v>
      </c>
      <c r="E32" s="2" t="s">
        <v>28</v>
      </c>
      <c r="F32" s="2">
        <v>1131</v>
      </c>
      <c r="G32" s="24">
        <v>0</v>
      </c>
      <c r="H32" s="26">
        <v>0</v>
      </c>
      <c r="I32" s="25">
        <v>0</v>
      </c>
      <c r="J32" s="26"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</row>
    <row r="33" spans="1:20" x14ac:dyDescent="0.25">
      <c r="A33" s="7">
        <v>26</v>
      </c>
      <c r="B33" s="17" t="s">
        <v>222</v>
      </c>
      <c r="C33" s="2" t="s">
        <v>100</v>
      </c>
      <c r="D33" s="2">
        <v>7920205</v>
      </c>
      <c r="E33" s="2" t="s">
        <v>28</v>
      </c>
      <c r="F33" s="2">
        <v>1131</v>
      </c>
      <c r="G33" s="24">
        <v>0</v>
      </c>
      <c r="H33" s="26">
        <v>0</v>
      </c>
      <c r="I33" s="25">
        <v>0</v>
      </c>
      <c r="J33" s="26"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</row>
    <row r="34" spans="1:20" x14ac:dyDescent="0.25">
      <c r="A34" s="7">
        <v>27</v>
      </c>
      <c r="B34" s="17" t="s">
        <v>222</v>
      </c>
      <c r="C34" s="15" t="s">
        <v>50</v>
      </c>
      <c r="D34" s="15">
        <v>22803752</v>
      </c>
      <c r="E34" s="2" t="s">
        <v>28</v>
      </c>
      <c r="F34" s="2">
        <v>1131</v>
      </c>
      <c r="G34" s="24">
        <v>243901</v>
      </c>
      <c r="H34" s="26">
        <v>3</v>
      </c>
      <c r="I34" s="25">
        <v>243901</v>
      </c>
      <c r="J34" s="26">
        <v>3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</row>
    <row r="35" spans="1:20" x14ac:dyDescent="0.25">
      <c r="A35" s="7">
        <v>28</v>
      </c>
      <c r="B35" s="17" t="s">
        <v>222</v>
      </c>
      <c r="C35" s="15" t="s">
        <v>51</v>
      </c>
      <c r="D35" s="15">
        <v>32907743</v>
      </c>
      <c r="E35" s="2" t="s">
        <v>28</v>
      </c>
      <c r="F35" s="2">
        <v>1131</v>
      </c>
      <c r="G35" s="24">
        <v>0</v>
      </c>
      <c r="H35" s="26">
        <v>0</v>
      </c>
      <c r="I35" s="25">
        <v>0</v>
      </c>
      <c r="J35" s="26"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</row>
    <row r="36" spans="1:20" x14ac:dyDescent="0.25">
      <c r="A36" s="7">
        <v>29</v>
      </c>
      <c r="B36" s="17" t="s">
        <v>222</v>
      </c>
      <c r="C36" s="15" t="s">
        <v>47</v>
      </c>
      <c r="D36" s="15">
        <v>33025654</v>
      </c>
      <c r="E36" s="2" t="s">
        <v>28</v>
      </c>
      <c r="F36" s="2">
        <v>1131</v>
      </c>
      <c r="G36" s="24">
        <v>0</v>
      </c>
      <c r="H36" s="26">
        <v>0</v>
      </c>
      <c r="I36" s="25">
        <v>0</v>
      </c>
      <c r="J36" s="26"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</row>
    <row r="37" spans="1:20" x14ac:dyDescent="0.25">
      <c r="A37" s="7">
        <v>30</v>
      </c>
      <c r="B37" s="17" t="s">
        <v>222</v>
      </c>
      <c r="C37" s="2" t="s">
        <v>292</v>
      </c>
      <c r="D37" s="2">
        <v>45495462</v>
      </c>
      <c r="E37" s="2" t="s">
        <v>28</v>
      </c>
      <c r="F37" s="2">
        <v>1131</v>
      </c>
      <c r="G37" s="24">
        <v>0</v>
      </c>
      <c r="H37" s="26">
        <v>0</v>
      </c>
      <c r="I37" s="25">
        <v>0</v>
      </c>
      <c r="J37" s="26"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</row>
    <row r="38" spans="1:20" x14ac:dyDescent="0.25">
      <c r="A38" s="7">
        <v>31</v>
      </c>
      <c r="B38" s="17" t="s">
        <v>222</v>
      </c>
      <c r="C38" s="2" t="s">
        <v>101</v>
      </c>
      <c r="D38" s="2">
        <v>45551545</v>
      </c>
      <c r="E38" s="2" t="s">
        <v>28</v>
      </c>
      <c r="F38" s="2">
        <v>1131</v>
      </c>
      <c r="G38" s="24">
        <v>59950</v>
      </c>
      <c r="H38" s="26">
        <v>1</v>
      </c>
      <c r="I38" s="25">
        <v>59950</v>
      </c>
      <c r="J38" s="26">
        <v>1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</row>
    <row r="39" spans="1:20" x14ac:dyDescent="0.25">
      <c r="A39" s="7">
        <v>32</v>
      </c>
      <c r="B39" s="17" t="s">
        <v>222</v>
      </c>
      <c r="C39" s="15" t="s">
        <v>84</v>
      </c>
      <c r="D39" s="15">
        <v>45647689</v>
      </c>
      <c r="E39" s="2" t="s">
        <v>28</v>
      </c>
      <c r="F39" s="2">
        <v>1131</v>
      </c>
      <c r="G39" s="24">
        <v>0</v>
      </c>
      <c r="H39" s="26">
        <v>0</v>
      </c>
      <c r="I39" s="25">
        <v>0</v>
      </c>
      <c r="J39" s="26"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</row>
    <row r="40" spans="1:20" x14ac:dyDescent="0.25">
      <c r="A40" s="7">
        <v>33</v>
      </c>
      <c r="B40" s="17" t="s">
        <v>222</v>
      </c>
      <c r="C40" s="2" t="s">
        <v>62</v>
      </c>
      <c r="D40" s="2">
        <v>1067869661</v>
      </c>
      <c r="E40" s="2" t="s">
        <v>28</v>
      </c>
      <c r="F40" s="2">
        <v>1131</v>
      </c>
      <c r="G40" s="24">
        <v>0</v>
      </c>
      <c r="H40" s="26">
        <v>0</v>
      </c>
      <c r="I40" s="25">
        <v>0</v>
      </c>
      <c r="J40" s="26"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</row>
    <row r="41" spans="1:20" x14ac:dyDescent="0.25">
      <c r="A41" s="7">
        <v>34</v>
      </c>
      <c r="B41" s="17" t="s">
        <v>222</v>
      </c>
      <c r="C41" s="2" t="s">
        <v>34</v>
      </c>
      <c r="D41" s="2">
        <v>1047481597</v>
      </c>
      <c r="E41" s="2" t="s">
        <v>28</v>
      </c>
      <c r="F41" s="2">
        <v>1131</v>
      </c>
      <c r="G41" s="24">
        <v>165168</v>
      </c>
      <c r="H41" s="26">
        <v>2</v>
      </c>
      <c r="I41" s="25">
        <v>165168</v>
      </c>
      <c r="J41" s="26">
        <v>2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</row>
    <row r="42" spans="1:20" x14ac:dyDescent="0.25">
      <c r="A42" s="7">
        <v>35</v>
      </c>
      <c r="B42" s="17" t="s">
        <v>80</v>
      </c>
      <c r="C42" s="2" t="s">
        <v>102</v>
      </c>
      <c r="D42" s="2">
        <v>13275906</v>
      </c>
      <c r="E42" s="2" t="s">
        <v>197</v>
      </c>
      <c r="F42" s="2">
        <v>1003</v>
      </c>
      <c r="G42" s="24">
        <v>0</v>
      </c>
      <c r="H42" s="26">
        <v>0</v>
      </c>
      <c r="I42" s="25">
        <v>0</v>
      </c>
      <c r="J42" s="26"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</row>
    <row r="43" spans="1:20" x14ac:dyDescent="0.25">
      <c r="A43" s="7">
        <v>36</v>
      </c>
      <c r="B43" s="17" t="s">
        <v>80</v>
      </c>
      <c r="C43" s="15" t="s">
        <v>26</v>
      </c>
      <c r="D43" s="15">
        <v>17525371</v>
      </c>
      <c r="E43" s="2" t="s">
        <v>197</v>
      </c>
      <c r="F43" s="2">
        <v>1003</v>
      </c>
      <c r="G43" s="24">
        <v>125995</v>
      </c>
      <c r="H43" s="26">
        <v>1</v>
      </c>
      <c r="I43" s="25">
        <v>125995</v>
      </c>
      <c r="J43" s="26">
        <v>1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</row>
    <row r="44" spans="1:20" x14ac:dyDescent="0.25">
      <c r="A44" s="7">
        <v>37</v>
      </c>
      <c r="B44" s="17" t="s">
        <v>80</v>
      </c>
      <c r="C44" s="2" t="s">
        <v>104</v>
      </c>
      <c r="D44" s="2">
        <v>37279792</v>
      </c>
      <c r="E44" s="2" t="s">
        <v>197</v>
      </c>
      <c r="F44" s="2">
        <v>1003</v>
      </c>
      <c r="G44" s="24">
        <v>6600</v>
      </c>
      <c r="H44" s="26">
        <v>1</v>
      </c>
      <c r="I44" s="25">
        <v>0</v>
      </c>
      <c r="J44" s="26">
        <v>0</v>
      </c>
      <c r="K44" s="25">
        <v>0</v>
      </c>
      <c r="L44" s="26">
        <v>0</v>
      </c>
      <c r="M44" s="25">
        <v>0</v>
      </c>
      <c r="N44" s="26">
        <v>0</v>
      </c>
      <c r="O44" s="25">
        <v>6600</v>
      </c>
      <c r="P44" s="26">
        <v>1</v>
      </c>
      <c r="Q44" s="25">
        <v>0</v>
      </c>
      <c r="R44" s="26">
        <v>0</v>
      </c>
      <c r="S44" s="25">
        <v>0</v>
      </c>
      <c r="T44" s="26">
        <v>0</v>
      </c>
    </row>
    <row r="45" spans="1:20" x14ac:dyDescent="0.25">
      <c r="A45" s="7">
        <v>38</v>
      </c>
      <c r="B45" s="17" t="s">
        <v>80</v>
      </c>
      <c r="C45" s="2" t="s">
        <v>293</v>
      </c>
      <c r="D45" s="2">
        <v>60333627</v>
      </c>
      <c r="E45" s="2" t="s">
        <v>197</v>
      </c>
      <c r="F45" s="2">
        <v>1003</v>
      </c>
      <c r="G45" s="24">
        <v>0</v>
      </c>
      <c r="H45" s="26">
        <v>0</v>
      </c>
      <c r="I45" s="25">
        <v>0</v>
      </c>
      <c r="J45" s="26"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</row>
    <row r="46" spans="1:20" x14ac:dyDescent="0.25">
      <c r="A46" s="7">
        <v>39</v>
      </c>
      <c r="B46" s="17" t="s">
        <v>80</v>
      </c>
      <c r="C46" s="15" t="s">
        <v>75</v>
      </c>
      <c r="D46" s="15">
        <v>60448409</v>
      </c>
      <c r="E46" s="2" t="s">
        <v>197</v>
      </c>
      <c r="F46" s="2">
        <v>1003</v>
      </c>
      <c r="G46" s="24">
        <v>0</v>
      </c>
      <c r="H46" s="26">
        <v>0</v>
      </c>
      <c r="I46" s="25">
        <v>0</v>
      </c>
      <c r="J46" s="26"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</row>
    <row r="47" spans="1:20" x14ac:dyDescent="0.25">
      <c r="A47" s="7">
        <v>40</v>
      </c>
      <c r="B47" s="17" t="s">
        <v>80</v>
      </c>
      <c r="C47" s="15" t="s">
        <v>105</v>
      </c>
      <c r="D47" s="15">
        <v>88232048</v>
      </c>
      <c r="E47" s="2" t="s">
        <v>197</v>
      </c>
      <c r="F47" s="2">
        <v>1003</v>
      </c>
      <c r="G47" s="24">
        <v>0</v>
      </c>
      <c r="H47" s="26">
        <v>0</v>
      </c>
      <c r="I47" s="25">
        <v>0</v>
      </c>
      <c r="J47" s="26"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</row>
    <row r="48" spans="1:20" x14ac:dyDescent="0.25">
      <c r="A48" s="7">
        <v>41</v>
      </c>
      <c r="B48" s="17" t="s">
        <v>80</v>
      </c>
      <c r="C48" s="15" t="s">
        <v>106</v>
      </c>
      <c r="D48" s="15">
        <v>88240478</v>
      </c>
      <c r="E48" s="2" t="s">
        <v>197</v>
      </c>
      <c r="F48" s="2">
        <v>1003</v>
      </c>
      <c r="G48" s="24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</row>
    <row r="49" spans="1:20" x14ac:dyDescent="0.25">
      <c r="A49" s="7">
        <v>42</v>
      </c>
      <c r="B49" s="17" t="s">
        <v>80</v>
      </c>
      <c r="C49" s="2" t="s">
        <v>32</v>
      </c>
      <c r="D49" s="2">
        <v>88271827</v>
      </c>
      <c r="E49" s="2" t="s">
        <v>197</v>
      </c>
      <c r="F49" s="2">
        <v>1003</v>
      </c>
      <c r="G49" s="24">
        <v>143397</v>
      </c>
      <c r="H49" s="26">
        <v>1</v>
      </c>
      <c r="I49" s="25">
        <v>143397</v>
      </c>
      <c r="J49" s="26">
        <v>1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</row>
    <row r="50" spans="1:20" x14ac:dyDescent="0.25">
      <c r="A50" s="7">
        <v>43</v>
      </c>
      <c r="B50" s="17" t="s">
        <v>80</v>
      </c>
      <c r="C50" s="15" t="s">
        <v>107</v>
      </c>
      <c r="D50" s="15">
        <v>1090376879</v>
      </c>
      <c r="E50" s="2" t="s">
        <v>197</v>
      </c>
      <c r="F50" s="2">
        <v>1003</v>
      </c>
      <c r="G50" s="24">
        <v>92782</v>
      </c>
      <c r="H50" s="26">
        <v>2</v>
      </c>
      <c r="I50" s="25">
        <v>0</v>
      </c>
      <c r="J50" s="26">
        <v>0</v>
      </c>
      <c r="K50" s="25">
        <v>0</v>
      </c>
      <c r="L50" s="26">
        <v>0</v>
      </c>
      <c r="M50" s="25">
        <v>0</v>
      </c>
      <c r="N50" s="26">
        <v>0</v>
      </c>
      <c r="O50" s="25">
        <v>6600</v>
      </c>
      <c r="P50" s="26">
        <v>1</v>
      </c>
      <c r="Q50" s="25">
        <v>86182</v>
      </c>
      <c r="R50" s="26">
        <v>1</v>
      </c>
      <c r="S50" s="25">
        <v>0</v>
      </c>
      <c r="T50" s="26">
        <v>0</v>
      </c>
    </row>
    <row r="51" spans="1:20" x14ac:dyDescent="0.25">
      <c r="A51" s="7">
        <v>44</v>
      </c>
      <c r="B51" s="17" t="s">
        <v>80</v>
      </c>
      <c r="C51" s="2" t="s">
        <v>103</v>
      </c>
      <c r="D51" s="2">
        <v>1090388225</v>
      </c>
      <c r="E51" s="2" t="s">
        <v>197</v>
      </c>
      <c r="F51" s="2">
        <v>1003</v>
      </c>
      <c r="G51" s="24">
        <v>0</v>
      </c>
      <c r="H51" s="26">
        <v>0</v>
      </c>
      <c r="I51" s="25">
        <v>0</v>
      </c>
      <c r="J51" s="26"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</row>
    <row r="52" spans="1:20" x14ac:dyDescent="0.25">
      <c r="A52" s="7">
        <v>45</v>
      </c>
      <c r="B52" s="17" t="s">
        <v>80</v>
      </c>
      <c r="C52" s="2" t="s">
        <v>108</v>
      </c>
      <c r="D52" s="2">
        <v>37272142</v>
      </c>
      <c r="E52" s="2" t="s">
        <v>109</v>
      </c>
      <c r="F52" s="2">
        <v>1016</v>
      </c>
      <c r="G52" s="24">
        <v>37639</v>
      </c>
      <c r="H52" s="26">
        <v>1</v>
      </c>
      <c r="I52" s="25">
        <v>37639</v>
      </c>
      <c r="J52" s="26">
        <v>1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</row>
    <row r="53" spans="1:20" x14ac:dyDescent="0.25">
      <c r="A53" s="7">
        <v>46</v>
      </c>
      <c r="B53" s="17" t="s">
        <v>80</v>
      </c>
      <c r="C53" s="15" t="s">
        <v>110</v>
      </c>
      <c r="D53" s="15">
        <v>1090367921</v>
      </c>
      <c r="E53" s="2" t="s">
        <v>109</v>
      </c>
      <c r="F53" s="2">
        <v>1016</v>
      </c>
      <c r="G53" s="24">
        <v>0</v>
      </c>
      <c r="H53" s="26">
        <v>0</v>
      </c>
      <c r="I53" s="25">
        <v>0</v>
      </c>
      <c r="J53" s="26"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</row>
    <row r="54" spans="1:20" x14ac:dyDescent="0.25">
      <c r="A54" s="7">
        <v>47</v>
      </c>
      <c r="B54" s="17" t="s">
        <v>80</v>
      </c>
      <c r="C54" s="2" t="s">
        <v>111</v>
      </c>
      <c r="D54" s="2">
        <v>1090377350</v>
      </c>
      <c r="E54" s="2" t="s">
        <v>109</v>
      </c>
      <c r="F54" s="2">
        <v>1016</v>
      </c>
      <c r="G54" s="24">
        <v>163170</v>
      </c>
      <c r="H54" s="26">
        <v>2</v>
      </c>
      <c r="I54" s="25">
        <v>76988</v>
      </c>
      <c r="J54" s="26">
        <v>1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86182</v>
      </c>
      <c r="R54" s="26">
        <v>1</v>
      </c>
      <c r="S54" s="25">
        <v>0</v>
      </c>
      <c r="T54" s="26">
        <v>0</v>
      </c>
    </row>
    <row r="55" spans="1:20" x14ac:dyDescent="0.25">
      <c r="A55" s="7">
        <v>48</v>
      </c>
      <c r="B55" s="17" t="s">
        <v>80</v>
      </c>
      <c r="C55" s="2" t="s">
        <v>112</v>
      </c>
      <c r="D55" s="2">
        <v>1090386205</v>
      </c>
      <c r="E55" s="2" t="s">
        <v>109</v>
      </c>
      <c r="F55" s="2">
        <v>1016</v>
      </c>
      <c r="G55" s="24">
        <v>0</v>
      </c>
      <c r="H55" s="26">
        <v>0</v>
      </c>
      <c r="I55" s="25">
        <v>0</v>
      </c>
      <c r="J55" s="26"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</row>
    <row r="56" spans="1:20" x14ac:dyDescent="0.25">
      <c r="A56" s="7">
        <v>49</v>
      </c>
      <c r="B56" s="17" t="s">
        <v>80</v>
      </c>
      <c r="C56" s="2" t="s">
        <v>113</v>
      </c>
      <c r="D56" s="2">
        <v>1090399192</v>
      </c>
      <c r="E56" s="2" t="s">
        <v>109</v>
      </c>
      <c r="F56" s="2">
        <v>1016</v>
      </c>
      <c r="G56" s="24">
        <v>0</v>
      </c>
      <c r="H56" s="26">
        <v>0</v>
      </c>
      <c r="I56" s="25">
        <v>0</v>
      </c>
      <c r="J56" s="26"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</row>
    <row r="57" spans="1:20" x14ac:dyDescent="0.25">
      <c r="A57" s="7">
        <v>50</v>
      </c>
      <c r="B57" s="17" t="s">
        <v>80</v>
      </c>
      <c r="C57" s="2" t="s">
        <v>114</v>
      </c>
      <c r="D57" s="2">
        <v>1090420044</v>
      </c>
      <c r="E57" s="2" t="s">
        <v>109</v>
      </c>
      <c r="F57" s="2">
        <v>1016</v>
      </c>
      <c r="G57" s="24">
        <v>0</v>
      </c>
      <c r="H57" s="26">
        <v>0</v>
      </c>
      <c r="I57" s="25">
        <v>0</v>
      </c>
      <c r="J57" s="26"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</row>
    <row r="58" spans="1:20" x14ac:dyDescent="0.25">
      <c r="A58" s="7">
        <v>51</v>
      </c>
      <c r="B58" s="17" t="s">
        <v>80</v>
      </c>
      <c r="C58" s="15" t="s">
        <v>115</v>
      </c>
      <c r="D58" s="15">
        <v>1093751613</v>
      </c>
      <c r="E58" s="2" t="s">
        <v>109</v>
      </c>
      <c r="F58" s="2">
        <v>1016</v>
      </c>
      <c r="G58" s="24">
        <v>76988</v>
      </c>
      <c r="H58" s="26">
        <v>1</v>
      </c>
      <c r="I58" s="25">
        <v>76988</v>
      </c>
      <c r="J58" s="26">
        <v>1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</row>
    <row r="59" spans="1:20" x14ac:dyDescent="0.25">
      <c r="A59" s="7">
        <v>52</v>
      </c>
      <c r="B59" s="17" t="s">
        <v>80</v>
      </c>
      <c r="C59" s="2" t="s">
        <v>116</v>
      </c>
      <c r="D59" s="2">
        <v>1098623494</v>
      </c>
      <c r="E59" s="2" t="s">
        <v>109</v>
      </c>
      <c r="F59" s="2">
        <v>1016</v>
      </c>
      <c r="G59" s="24">
        <v>0</v>
      </c>
      <c r="H59" s="26">
        <v>0</v>
      </c>
      <c r="I59" s="25">
        <v>0</v>
      </c>
      <c r="J59" s="26"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</row>
    <row r="60" spans="1:20" x14ac:dyDescent="0.25">
      <c r="A60" s="7">
        <v>53</v>
      </c>
      <c r="B60" s="17" t="s">
        <v>7</v>
      </c>
      <c r="C60" s="2" t="s">
        <v>69</v>
      </c>
      <c r="D60" s="2">
        <v>1052403771</v>
      </c>
      <c r="E60" s="2" t="s">
        <v>177</v>
      </c>
      <c r="F60" s="2">
        <v>1061</v>
      </c>
      <c r="G60" s="24">
        <v>223613</v>
      </c>
      <c r="H60" s="26">
        <v>3</v>
      </c>
      <c r="I60" s="25">
        <v>223613</v>
      </c>
      <c r="J60" s="26">
        <v>3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</row>
    <row r="61" spans="1:20" x14ac:dyDescent="0.25">
      <c r="A61" s="7">
        <v>54</v>
      </c>
      <c r="B61" s="17" t="s">
        <v>7</v>
      </c>
      <c r="C61" s="15" t="s">
        <v>117</v>
      </c>
      <c r="D61" s="15">
        <v>1049633476</v>
      </c>
      <c r="E61" s="2" t="s">
        <v>177</v>
      </c>
      <c r="F61" s="2">
        <v>1061</v>
      </c>
      <c r="G61" s="24">
        <v>506700</v>
      </c>
      <c r="H61" s="26">
        <v>2</v>
      </c>
      <c r="I61" s="25">
        <v>0</v>
      </c>
      <c r="J61" s="26">
        <v>0</v>
      </c>
      <c r="K61" s="25">
        <v>0</v>
      </c>
      <c r="L61" s="26">
        <v>0</v>
      </c>
      <c r="M61" s="25">
        <v>500100</v>
      </c>
      <c r="N61" s="26">
        <v>1</v>
      </c>
      <c r="O61" s="25">
        <v>6600</v>
      </c>
      <c r="P61" s="26">
        <v>1</v>
      </c>
      <c r="Q61" s="25">
        <v>0</v>
      </c>
      <c r="R61" s="26">
        <v>0</v>
      </c>
      <c r="S61" s="25">
        <v>0</v>
      </c>
      <c r="T61" s="26">
        <v>0</v>
      </c>
    </row>
    <row r="62" spans="1:20" x14ac:dyDescent="0.25">
      <c r="A62" s="7">
        <v>55</v>
      </c>
      <c r="B62" s="17" t="s">
        <v>223</v>
      </c>
      <c r="C62" s="2" t="s">
        <v>120</v>
      </c>
      <c r="D62" s="2">
        <v>1075285648</v>
      </c>
      <c r="E62" s="2" t="s">
        <v>191</v>
      </c>
      <c r="F62" s="2">
        <v>1069</v>
      </c>
      <c r="G62" s="24">
        <v>37639</v>
      </c>
      <c r="H62" s="26">
        <v>1</v>
      </c>
      <c r="I62" s="25">
        <v>37639</v>
      </c>
      <c r="J62" s="26">
        <v>1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</row>
    <row r="63" spans="1:20" x14ac:dyDescent="0.25">
      <c r="A63" s="7">
        <v>56</v>
      </c>
      <c r="B63" s="17" t="s">
        <v>223</v>
      </c>
      <c r="C63" s="15" t="s">
        <v>167</v>
      </c>
      <c r="D63" s="15">
        <v>1075790094</v>
      </c>
      <c r="E63" s="2" t="s">
        <v>191</v>
      </c>
      <c r="F63" s="2">
        <v>1069</v>
      </c>
      <c r="G63" s="24">
        <v>0</v>
      </c>
      <c r="H63" s="26">
        <v>0</v>
      </c>
      <c r="I63" s="25">
        <v>0</v>
      </c>
      <c r="J63" s="26"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</row>
    <row r="64" spans="1:20" x14ac:dyDescent="0.25">
      <c r="A64" s="7">
        <v>57</v>
      </c>
      <c r="B64" s="17" t="s">
        <v>223</v>
      </c>
      <c r="C64" s="15" t="s">
        <v>118</v>
      </c>
      <c r="D64" s="15">
        <v>12135487</v>
      </c>
      <c r="E64" s="2" t="s">
        <v>191</v>
      </c>
      <c r="F64" s="2">
        <v>1069</v>
      </c>
      <c r="G64" s="24">
        <v>0</v>
      </c>
      <c r="H64" s="26">
        <v>0</v>
      </c>
      <c r="I64" s="25">
        <v>0</v>
      </c>
      <c r="J64" s="26"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</row>
    <row r="65" spans="1:20" x14ac:dyDescent="0.25">
      <c r="A65" s="7">
        <v>58</v>
      </c>
      <c r="B65" s="17" t="s">
        <v>223</v>
      </c>
      <c r="C65" s="15" t="s">
        <v>82</v>
      </c>
      <c r="D65" s="15">
        <v>14193155</v>
      </c>
      <c r="E65" s="2" t="s">
        <v>191</v>
      </c>
      <c r="F65" s="2">
        <v>1069</v>
      </c>
      <c r="G65" s="24">
        <v>76988</v>
      </c>
      <c r="H65" s="26">
        <v>1</v>
      </c>
      <c r="I65" s="25">
        <v>76988</v>
      </c>
      <c r="J65" s="26">
        <v>1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</row>
    <row r="66" spans="1:20" x14ac:dyDescent="0.25">
      <c r="A66" s="7">
        <v>59</v>
      </c>
      <c r="B66" s="17" t="s">
        <v>223</v>
      </c>
      <c r="C66" s="2" t="s">
        <v>119</v>
      </c>
      <c r="D66" s="2">
        <v>36175736</v>
      </c>
      <c r="E66" s="2" t="s">
        <v>191</v>
      </c>
      <c r="F66" s="2">
        <v>1069</v>
      </c>
      <c r="G66" s="24">
        <v>89925</v>
      </c>
      <c r="H66" s="26">
        <v>1</v>
      </c>
      <c r="I66" s="25">
        <v>89925</v>
      </c>
      <c r="J66" s="26">
        <v>1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</row>
    <row r="67" spans="1:20" x14ac:dyDescent="0.25">
      <c r="A67" s="7">
        <v>60</v>
      </c>
      <c r="B67" s="17" t="s">
        <v>223</v>
      </c>
      <c r="C67" s="2" t="s">
        <v>44</v>
      </c>
      <c r="D67" s="2">
        <v>42008873</v>
      </c>
      <c r="E67" s="2" t="s">
        <v>191</v>
      </c>
      <c r="F67" s="2">
        <v>1069</v>
      </c>
      <c r="G67" s="24">
        <v>158288</v>
      </c>
      <c r="H67" s="26">
        <v>1</v>
      </c>
      <c r="I67" s="25">
        <v>158288</v>
      </c>
      <c r="J67" s="26">
        <v>1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</row>
    <row r="68" spans="1:20" x14ac:dyDescent="0.25">
      <c r="A68" s="7">
        <v>61</v>
      </c>
      <c r="B68" s="17" t="s">
        <v>223</v>
      </c>
      <c r="C68" s="2" t="s">
        <v>76</v>
      </c>
      <c r="D68" s="2">
        <v>55174182</v>
      </c>
      <c r="E68" s="2" t="s">
        <v>191</v>
      </c>
      <c r="F68" s="2">
        <v>1069</v>
      </c>
      <c r="G68" s="24">
        <v>0</v>
      </c>
      <c r="H68" s="26">
        <v>0</v>
      </c>
      <c r="I68" s="25">
        <v>0</v>
      </c>
      <c r="J68" s="26"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</row>
    <row r="69" spans="1:20" x14ac:dyDescent="0.25">
      <c r="A69" s="7">
        <v>62</v>
      </c>
      <c r="B69" s="17" t="s">
        <v>7</v>
      </c>
      <c r="C69" s="2" t="s">
        <v>204</v>
      </c>
      <c r="D69" s="2">
        <v>1120580978</v>
      </c>
      <c r="E69" s="2" t="s">
        <v>31</v>
      </c>
      <c r="F69" s="2">
        <v>1251</v>
      </c>
      <c r="G69" s="24">
        <v>448350</v>
      </c>
      <c r="H69" s="26">
        <v>2</v>
      </c>
      <c r="I69" s="25">
        <v>0</v>
      </c>
      <c r="J69" s="26">
        <v>0</v>
      </c>
      <c r="K69" s="25">
        <v>0</v>
      </c>
      <c r="L69" s="26">
        <v>0</v>
      </c>
      <c r="M69" s="25">
        <v>441750</v>
      </c>
      <c r="N69" s="26">
        <v>1</v>
      </c>
      <c r="O69" s="25">
        <v>6600</v>
      </c>
      <c r="P69" s="26">
        <v>1</v>
      </c>
      <c r="Q69" s="25">
        <v>0</v>
      </c>
      <c r="R69" s="26">
        <v>0</v>
      </c>
      <c r="S69" s="25">
        <v>0</v>
      </c>
      <c r="T69" s="26">
        <v>0</v>
      </c>
    </row>
    <row r="70" spans="1:20" x14ac:dyDescent="0.25">
      <c r="A70" s="7">
        <v>63</v>
      </c>
      <c r="B70" s="17" t="s">
        <v>7</v>
      </c>
      <c r="C70" s="2" t="s">
        <v>30</v>
      </c>
      <c r="D70" s="2">
        <v>41243475</v>
      </c>
      <c r="E70" s="2" t="s">
        <v>31</v>
      </c>
      <c r="F70" s="2">
        <v>1251</v>
      </c>
      <c r="G70" s="24">
        <v>76988</v>
      </c>
      <c r="H70" s="26">
        <v>1</v>
      </c>
      <c r="I70" s="25">
        <v>76988</v>
      </c>
      <c r="J70" s="26">
        <v>1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</row>
    <row r="71" spans="1:20" x14ac:dyDescent="0.25">
      <c r="A71" s="7">
        <v>64</v>
      </c>
      <c r="B71" s="17" t="s">
        <v>7</v>
      </c>
      <c r="C71" s="2" t="s">
        <v>43</v>
      </c>
      <c r="D71" s="2">
        <v>1120563108</v>
      </c>
      <c r="E71" s="2" t="s">
        <v>31</v>
      </c>
      <c r="F71" s="2">
        <v>1251</v>
      </c>
      <c r="G71" s="24">
        <v>607078</v>
      </c>
      <c r="H71" s="26">
        <v>3</v>
      </c>
      <c r="I71" s="25">
        <v>100378</v>
      </c>
      <c r="J71" s="26">
        <v>1</v>
      </c>
      <c r="K71" s="25">
        <v>0</v>
      </c>
      <c r="L71" s="26">
        <v>0</v>
      </c>
      <c r="M71" s="25">
        <v>500100</v>
      </c>
      <c r="N71" s="26">
        <v>1</v>
      </c>
      <c r="O71" s="25">
        <v>6600</v>
      </c>
      <c r="P71" s="26">
        <v>1</v>
      </c>
      <c r="Q71" s="25">
        <v>0</v>
      </c>
      <c r="R71" s="26">
        <v>0</v>
      </c>
      <c r="S71" s="25">
        <v>0</v>
      </c>
      <c r="T71" s="26">
        <v>0</v>
      </c>
    </row>
    <row r="72" spans="1:20" x14ac:dyDescent="0.25">
      <c r="A72" s="7">
        <v>65</v>
      </c>
      <c r="B72" s="17" t="s">
        <v>7</v>
      </c>
      <c r="C72" s="15" t="s">
        <v>121</v>
      </c>
      <c r="D72" s="15">
        <v>14233661</v>
      </c>
      <c r="E72" s="2" t="s">
        <v>180</v>
      </c>
      <c r="F72" s="2">
        <v>1070</v>
      </c>
      <c r="G72" s="24">
        <v>89925</v>
      </c>
      <c r="H72" s="26">
        <v>1</v>
      </c>
      <c r="I72" s="25">
        <v>89925</v>
      </c>
      <c r="J72" s="26">
        <v>1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</row>
    <row r="73" spans="1:20" x14ac:dyDescent="0.25">
      <c r="A73" s="7">
        <v>66</v>
      </c>
      <c r="B73" s="17" t="s">
        <v>7</v>
      </c>
      <c r="C73" s="2" t="s">
        <v>122</v>
      </c>
      <c r="D73" s="2">
        <v>80205370</v>
      </c>
      <c r="E73" s="2" t="s">
        <v>180</v>
      </c>
      <c r="F73" s="2">
        <v>1070</v>
      </c>
      <c r="G73" s="24">
        <v>76988</v>
      </c>
      <c r="H73" s="26">
        <v>1</v>
      </c>
      <c r="I73" s="25">
        <v>76988</v>
      </c>
      <c r="J73" s="26">
        <v>1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</row>
    <row r="74" spans="1:20" x14ac:dyDescent="0.25">
      <c r="A74" s="7">
        <v>67</v>
      </c>
      <c r="B74" s="17" t="s">
        <v>7</v>
      </c>
      <c r="C74" s="2" t="s">
        <v>36</v>
      </c>
      <c r="D74" s="2">
        <v>1109301057</v>
      </c>
      <c r="E74" s="2" t="s">
        <v>180</v>
      </c>
      <c r="F74" s="2">
        <v>1070</v>
      </c>
      <c r="G74" s="24">
        <v>336877</v>
      </c>
      <c r="H74" s="26">
        <v>3</v>
      </c>
      <c r="I74" s="25">
        <v>336877</v>
      </c>
      <c r="J74" s="26">
        <v>3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</row>
    <row r="75" spans="1:20" x14ac:dyDescent="0.25">
      <c r="A75" s="7">
        <v>68</v>
      </c>
      <c r="B75" s="17" t="s">
        <v>7</v>
      </c>
      <c r="C75" s="15" t="s">
        <v>123</v>
      </c>
      <c r="D75" s="15">
        <v>1110562930</v>
      </c>
      <c r="E75" s="2" t="s">
        <v>180</v>
      </c>
      <c r="F75" s="2">
        <v>1070</v>
      </c>
      <c r="G75" s="24">
        <v>0</v>
      </c>
      <c r="H75" s="26">
        <v>0</v>
      </c>
      <c r="I75" s="25">
        <v>0</v>
      </c>
      <c r="J75" s="26"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</row>
    <row r="76" spans="1:20" x14ac:dyDescent="0.25">
      <c r="A76" s="7">
        <v>69</v>
      </c>
      <c r="B76" s="17" t="s">
        <v>223</v>
      </c>
      <c r="C76" s="2" t="s">
        <v>73</v>
      </c>
      <c r="D76" s="2">
        <v>1006812869</v>
      </c>
      <c r="E76" s="2" t="s">
        <v>189</v>
      </c>
      <c r="F76" s="2">
        <v>1141</v>
      </c>
      <c r="G76" s="24">
        <v>79752</v>
      </c>
      <c r="H76" s="26">
        <v>2</v>
      </c>
      <c r="I76" s="25">
        <v>73152</v>
      </c>
      <c r="J76" s="26">
        <v>1</v>
      </c>
      <c r="K76" s="25">
        <v>0</v>
      </c>
      <c r="L76" s="26">
        <v>0</v>
      </c>
      <c r="M76" s="25">
        <v>0</v>
      </c>
      <c r="N76" s="26">
        <v>0</v>
      </c>
      <c r="O76" s="25">
        <v>6600</v>
      </c>
      <c r="P76" s="26">
        <v>1</v>
      </c>
      <c r="Q76" s="25">
        <v>0</v>
      </c>
      <c r="R76" s="26">
        <v>0</v>
      </c>
      <c r="S76" s="25">
        <v>0</v>
      </c>
      <c r="T76" s="26">
        <v>0</v>
      </c>
    </row>
    <row r="77" spans="1:20" x14ac:dyDescent="0.25">
      <c r="A77" s="7">
        <v>70</v>
      </c>
      <c r="B77" s="17" t="s">
        <v>223</v>
      </c>
      <c r="C77" s="15" t="s">
        <v>15</v>
      </c>
      <c r="D77" s="15">
        <v>1075246832</v>
      </c>
      <c r="E77" s="2" t="s">
        <v>189</v>
      </c>
      <c r="F77" s="2">
        <v>1141</v>
      </c>
      <c r="G77" s="24">
        <v>406225</v>
      </c>
      <c r="H77" s="26">
        <v>2</v>
      </c>
      <c r="I77" s="25">
        <v>406225</v>
      </c>
      <c r="J77" s="26">
        <v>2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0</v>
      </c>
      <c r="R77" s="26">
        <v>0</v>
      </c>
      <c r="S77" s="25">
        <v>0</v>
      </c>
      <c r="T77" s="26">
        <v>0</v>
      </c>
    </row>
    <row r="78" spans="1:20" x14ac:dyDescent="0.25">
      <c r="A78" s="7">
        <v>71</v>
      </c>
      <c r="B78" s="17" t="s">
        <v>223</v>
      </c>
      <c r="C78" s="2" t="s">
        <v>19</v>
      </c>
      <c r="D78" s="2">
        <v>1084253563</v>
      </c>
      <c r="E78" s="2" t="s">
        <v>189</v>
      </c>
      <c r="F78" s="2">
        <v>1141</v>
      </c>
      <c r="G78" s="24">
        <v>348860</v>
      </c>
      <c r="H78" s="26">
        <v>2</v>
      </c>
      <c r="I78" s="25">
        <v>348860</v>
      </c>
      <c r="J78" s="26">
        <v>2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</row>
    <row r="79" spans="1:20" x14ac:dyDescent="0.25">
      <c r="A79" s="7">
        <v>72</v>
      </c>
      <c r="B79" s="17" t="s">
        <v>223</v>
      </c>
      <c r="C79" s="2" t="s">
        <v>124</v>
      </c>
      <c r="D79" s="2">
        <v>1117528604</v>
      </c>
      <c r="E79" s="2" t="s">
        <v>189</v>
      </c>
      <c r="F79" s="2">
        <v>1141</v>
      </c>
      <c r="G79" s="24">
        <v>0</v>
      </c>
      <c r="H79" s="26">
        <v>0</v>
      </c>
      <c r="I79" s="25">
        <v>0</v>
      </c>
      <c r="J79" s="26"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0</v>
      </c>
      <c r="R79" s="26">
        <v>0</v>
      </c>
      <c r="S79" s="25">
        <v>0</v>
      </c>
      <c r="T79" s="26">
        <v>0</v>
      </c>
    </row>
    <row r="80" spans="1:20" x14ac:dyDescent="0.25">
      <c r="A80" s="7">
        <v>73</v>
      </c>
      <c r="B80" s="17" t="s">
        <v>223</v>
      </c>
      <c r="C80" s="2" t="s">
        <v>125</v>
      </c>
      <c r="D80" s="2">
        <v>1117531198</v>
      </c>
      <c r="E80" s="2" t="s">
        <v>189</v>
      </c>
      <c r="F80" s="2">
        <v>1141</v>
      </c>
      <c r="G80" s="24">
        <v>384450</v>
      </c>
      <c r="H80" s="26">
        <v>2</v>
      </c>
      <c r="I80" s="25">
        <v>0</v>
      </c>
      <c r="J80" s="26">
        <v>0</v>
      </c>
      <c r="K80" s="25">
        <v>0</v>
      </c>
      <c r="L80" s="26">
        <v>0</v>
      </c>
      <c r="M80" s="25">
        <v>377850</v>
      </c>
      <c r="N80" s="26">
        <v>1</v>
      </c>
      <c r="O80" s="25">
        <v>6600</v>
      </c>
      <c r="P80" s="26">
        <v>1</v>
      </c>
      <c r="Q80" s="25">
        <v>0</v>
      </c>
      <c r="R80" s="26">
        <v>0</v>
      </c>
      <c r="S80" s="25">
        <v>0</v>
      </c>
      <c r="T80" s="26">
        <v>0</v>
      </c>
    </row>
    <row r="81" spans="1:20" x14ac:dyDescent="0.25">
      <c r="A81" s="7">
        <v>74</v>
      </c>
      <c r="B81" s="17" t="s">
        <v>223</v>
      </c>
      <c r="C81" s="2" t="s">
        <v>126</v>
      </c>
      <c r="D81" s="2">
        <v>17689042</v>
      </c>
      <c r="E81" s="2" t="s">
        <v>127</v>
      </c>
      <c r="F81" s="2">
        <v>1178</v>
      </c>
      <c r="G81" s="24">
        <v>211206</v>
      </c>
      <c r="H81" s="26">
        <v>1</v>
      </c>
      <c r="I81" s="25">
        <v>0</v>
      </c>
      <c r="J81" s="26">
        <v>0</v>
      </c>
      <c r="K81" s="25">
        <v>211206</v>
      </c>
      <c r="L81" s="26">
        <v>1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</row>
    <row r="82" spans="1:20" x14ac:dyDescent="0.25">
      <c r="A82" s="7">
        <v>75</v>
      </c>
      <c r="B82" s="17" t="s">
        <v>223</v>
      </c>
      <c r="C82" s="2" t="s">
        <v>168</v>
      </c>
      <c r="D82" s="2">
        <v>1080291031</v>
      </c>
      <c r="E82" s="2" t="s">
        <v>127</v>
      </c>
      <c r="F82" s="2">
        <v>1178</v>
      </c>
      <c r="G82" s="24">
        <v>158288</v>
      </c>
      <c r="H82" s="26">
        <v>1</v>
      </c>
      <c r="I82" s="25">
        <v>158288</v>
      </c>
      <c r="J82" s="26">
        <v>1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</row>
    <row r="83" spans="1:20" x14ac:dyDescent="0.25">
      <c r="A83" s="7">
        <v>76</v>
      </c>
      <c r="B83" s="17" t="s">
        <v>223</v>
      </c>
      <c r="C83" s="2" t="s">
        <v>128</v>
      </c>
      <c r="D83" s="2">
        <v>1117489458</v>
      </c>
      <c r="E83" s="2" t="s">
        <v>127</v>
      </c>
      <c r="F83" s="2">
        <v>1178</v>
      </c>
      <c r="G83" s="24">
        <v>0</v>
      </c>
      <c r="H83" s="26">
        <v>0</v>
      </c>
      <c r="I83" s="25">
        <v>0</v>
      </c>
      <c r="J83" s="26"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</row>
    <row r="84" spans="1:20" x14ac:dyDescent="0.25">
      <c r="A84" s="7">
        <v>77</v>
      </c>
      <c r="B84" s="17" t="s">
        <v>223</v>
      </c>
      <c r="C84" s="2" t="s">
        <v>129</v>
      </c>
      <c r="D84" s="2">
        <v>1117516548</v>
      </c>
      <c r="E84" s="2" t="s">
        <v>127</v>
      </c>
      <c r="F84" s="2">
        <v>1178</v>
      </c>
      <c r="G84" s="24">
        <v>0</v>
      </c>
      <c r="H84" s="26">
        <v>0</v>
      </c>
      <c r="I84" s="25">
        <v>0</v>
      </c>
      <c r="J84" s="26"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</row>
    <row r="85" spans="1:20" x14ac:dyDescent="0.25">
      <c r="A85" s="7">
        <v>78</v>
      </c>
      <c r="B85" s="17" t="s">
        <v>7</v>
      </c>
      <c r="C85" s="2" t="s">
        <v>294</v>
      </c>
      <c r="D85" s="2">
        <v>1069733500</v>
      </c>
      <c r="E85" s="2" t="s">
        <v>178</v>
      </c>
      <c r="F85" s="2">
        <v>1130</v>
      </c>
      <c r="G85" s="24">
        <v>182291</v>
      </c>
      <c r="H85" s="26">
        <v>1</v>
      </c>
      <c r="I85" s="25">
        <v>182291</v>
      </c>
      <c r="J85" s="26">
        <v>1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</row>
    <row r="86" spans="1:20" x14ac:dyDescent="0.25">
      <c r="A86" s="7">
        <v>79</v>
      </c>
      <c r="B86" s="17" t="s">
        <v>7</v>
      </c>
      <c r="C86" s="2" t="s">
        <v>37</v>
      </c>
      <c r="D86" s="2">
        <v>35254251</v>
      </c>
      <c r="E86" s="2" t="s">
        <v>178</v>
      </c>
      <c r="F86" s="2">
        <v>1130</v>
      </c>
      <c r="G86" s="24">
        <v>315921</v>
      </c>
      <c r="H86" s="26">
        <v>6</v>
      </c>
      <c r="I86" s="25">
        <v>296121</v>
      </c>
      <c r="J86" s="26">
        <v>3</v>
      </c>
      <c r="K86" s="25">
        <v>0</v>
      </c>
      <c r="L86" s="26">
        <v>0</v>
      </c>
      <c r="M86" s="25">
        <v>0</v>
      </c>
      <c r="N86" s="26">
        <v>0</v>
      </c>
      <c r="O86" s="25">
        <v>19800</v>
      </c>
      <c r="P86" s="26">
        <v>3</v>
      </c>
      <c r="Q86" s="25">
        <v>0</v>
      </c>
      <c r="R86" s="26">
        <v>0</v>
      </c>
      <c r="S86" s="25">
        <v>0</v>
      </c>
      <c r="T86" s="26">
        <v>0</v>
      </c>
    </row>
    <row r="87" spans="1:20" x14ac:dyDescent="0.25">
      <c r="A87" s="7">
        <v>80</v>
      </c>
      <c r="B87" s="17" t="s">
        <v>7</v>
      </c>
      <c r="C87" s="2" t="s">
        <v>58</v>
      </c>
      <c r="D87" s="2">
        <v>1120374742</v>
      </c>
      <c r="E87" s="2" t="s">
        <v>215</v>
      </c>
      <c r="F87" s="2">
        <v>1083</v>
      </c>
      <c r="G87" s="24">
        <v>634264</v>
      </c>
      <c r="H87" s="26">
        <v>4</v>
      </c>
      <c r="I87" s="25">
        <v>127564</v>
      </c>
      <c r="J87" s="26">
        <v>2</v>
      </c>
      <c r="K87" s="25">
        <v>0</v>
      </c>
      <c r="L87" s="26">
        <v>0</v>
      </c>
      <c r="M87" s="25">
        <v>500100</v>
      </c>
      <c r="N87" s="26">
        <v>1</v>
      </c>
      <c r="O87" s="25">
        <v>6600</v>
      </c>
      <c r="P87" s="26">
        <v>1</v>
      </c>
      <c r="Q87" s="25">
        <v>0</v>
      </c>
      <c r="R87" s="26">
        <v>0</v>
      </c>
      <c r="S87" s="25">
        <v>0</v>
      </c>
      <c r="T87" s="26">
        <v>0</v>
      </c>
    </row>
    <row r="88" spans="1:20" x14ac:dyDescent="0.25">
      <c r="A88" s="7">
        <v>81</v>
      </c>
      <c r="B88" s="17" t="s">
        <v>7</v>
      </c>
      <c r="C88" s="2" t="s">
        <v>29</v>
      </c>
      <c r="D88" s="2">
        <v>1023870093</v>
      </c>
      <c r="E88" s="2" t="s">
        <v>215</v>
      </c>
      <c r="F88" s="2">
        <v>1083</v>
      </c>
      <c r="G88" s="24">
        <v>86675</v>
      </c>
      <c r="H88" s="26">
        <v>1</v>
      </c>
      <c r="I88" s="25">
        <v>86675</v>
      </c>
      <c r="J88" s="26">
        <v>1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</row>
    <row r="89" spans="1:20" x14ac:dyDescent="0.25">
      <c r="A89" s="7">
        <v>82</v>
      </c>
      <c r="B89" s="17" t="s">
        <v>7</v>
      </c>
      <c r="C89" s="2" t="s">
        <v>20</v>
      </c>
      <c r="D89" s="2">
        <v>1031121291</v>
      </c>
      <c r="E89" s="2" t="s">
        <v>215</v>
      </c>
      <c r="F89" s="2">
        <v>1083</v>
      </c>
      <c r="G89" s="24">
        <v>184153</v>
      </c>
      <c r="H89" s="26">
        <v>1</v>
      </c>
      <c r="I89" s="25">
        <v>184153</v>
      </c>
      <c r="J89" s="26">
        <v>1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</row>
    <row r="90" spans="1:20" x14ac:dyDescent="0.25">
      <c r="A90" s="7">
        <v>83</v>
      </c>
      <c r="B90" s="17" t="s">
        <v>7</v>
      </c>
      <c r="C90" s="2" t="s">
        <v>169</v>
      </c>
      <c r="D90" s="2">
        <v>1044392756</v>
      </c>
      <c r="E90" s="2" t="s">
        <v>215</v>
      </c>
      <c r="F90" s="2">
        <v>1083</v>
      </c>
      <c r="G90" s="24">
        <v>0</v>
      </c>
      <c r="H90" s="26">
        <v>0</v>
      </c>
      <c r="I90" s="25">
        <v>0</v>
      </c>
      <c r="J90" s="26"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</row>
    <row r="91" spans="1:20" x14ac:dyDescent="0.25">
      <c r="A91" s="7">
        <v>84</v>
      </c>
      <c r="B91" s="17" t="s">
        <v>223</v>
      </c>
      <c r="C91" s="15" t="s">
        <v>131</v>
      </c>
      <c r="D91" s="15">
        <v>1118198081</v>
      </c>
      <c r="E91" s="2" t="s">
        <v>190</v>
      </c>
      <c r="F91" s="2">
        <v>1058</v>
      </c>
      <c r="G91" s="24">
        <v>0</v>
      </c>
      <c r="H91" s="26">
        <v>0</v>
      </c>
      <c r="I91" s="25">
        <v>0</v>
      </c>
      <c r="J91" s="26"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</row>
    <row r="92" spans="1:20" x14ac:dyDescent="0.25">
      <c r="A92" s="7">
        <v>85</v>
      </c>
      <c r="B92" s="17" t="s">
        <v>223</v>
      </c>
      <c r="C92" s="2" t="s">
        <v>130</v>
      </c>
      <c r="D92" s="2">
        <v>30325012</v>
      </c>
      <c r="E92" s="2" t="s">
        <v>190</v>
      </c>
      <c r="F92" s="2">
        <v>1058</v>
      </c>
      <c r="G92" s="24">
        <v>0</v>
      </c>
      <c r="H92" s="26">
        <v>0</v>
      </c>
      <c r="I92" s="25">
        <v>0</v>
      </c>
      <c r="J92" s="26"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</row>
    <row r="93" spans="1:20" x14ac:dyDescent="0.25">
      <c r="A93" s="7">
        <v>86</v>
      </c>
      <c r="B93" s="17" t="s">
        <v>222</v>
      </c>
      <c r="C93" s="2" t="s">
        <v>64</v>
      </c>
      <c r="D93" s="2">
        <v>1067954572</v>
      </c>
      <c r="E93" s="2" t="s">
        <v>184</v>
      </c>
      <c r="F93" s="2">
        <v>1005</v>
      </c>
      <c r="G93" s="24">
        <v>320889</v>
      </c>
      <c r="H93" s="26">
        <v>4</v>
      </c>
      <c r="I93" s="25">
        <v>320889</v>
      </c>
      <c r="J93" s="26">
        <v>4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</row>
    <row r="94" spans="1:20" x14ac:dyDescent="0.25">
      <c r="A94" s="7">
        <v>87</v>
      </c>
      <c r="B94" s="17" t="s">
        <v>222</v>
      </c>
      <c r="C94" s="15" t="s">
        <v>33</v>
      </c>
      <c r="D94" s="15">
        <v>10933968</v>
      </c>
      <c r="E94" s="2" t="s">
        <v>184</v>
      </c>
      <c r="F94" s="2">
        <v>1005</v>
      </c>
      <c r="G94" s="24">
        <v>251990</v>
      </c>
      <c r="H94" s="26">
        <v>2</v>
      </c>
      <c r="I94" s="25">
        <v>251990</v>
      </c>
      <c r="J94" s="26">
        <v>2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</row>
    <row r="95" spans="1:20" x14ac:dyDescent="0.25">
      <c r="A95" s="7">
        <v>88</v>
      </c>
      <c r="B95" s="17" t="s">
        <v>222</v>
      </c>
      <c r="C95" s="2" t="s">
        <v>56</v>
      </c>
      <c r="D95" s="2">
        <v>36301027</v>
      </c>
      <c r="E95" s="2" t="s">
        <v>184</v>
      </c>
      <c r="F95" s="2">
        <v>1005</v>
      </c>
      <c r="G95" s="24">
        <v>348144</v>
      </c>
      <c r="H95" s="26">
        <v>3</v>
      </c>
      <c r="I95" s="25">
        <v>136938</v>
      </c>
      <c r="J95" s="26">
        <v>2</v>
      </c>
      <c r="K95" s="25">
        <v>211206</v>
      </c>
      <c r="L95" s="26">
        <v>1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</row>
    <row r="96" spans="1:20" x14ac:dyDescent="0.25">
      <c r="A96" s="7">
        <v>89</v>
      </c>
      <c r="B96" s="17" t="s">
        <v>222</v>
      </c>
      <c r="C96" s="15" t="s">
        <v>11</v>
      </c>
      <c r="D96" s="15">
        <v>50985506</v>
      </c>
      <c r="E96" s="2" t="s">
        <v>184</v>
      </c>
      <c r="F96" s="2">
        <v>1005</v>
      </c>
      <c r="G96" s="24">
        <v>153976</v>
      </c>
      <c r="H96" s="26">
        <v>2</v>
      </c>
      <c r="I96" s="25">
        <v>153976</v>
      </c>
      <c r="J96" s="26">
        <v>2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</row>
    <row r="97" spans="1:20" x14ac:dyDescent="0.25">
      <c r="A97" s="7">
        <v>90</v>
      </c>
      <c r="B97" s="17" t="s">
        <v>222</v>
      </c>
      <c r="C97" s="15" t="s">
        <v>35</v>
      </c>
      <c r="D97" s="15">
        <v>1067867312</v>
      </c>
      <c r="E97" s="2" t="s">
        <v>184</v>
      </c>
      <c r="F97" s="2">
        <v>1005</v>
      </c>
      <c r="G97" s="24">
        <v>0</v>
      </c>
      <c r="H97" s="26">
        <v>0</v>
      </c>
      <c r="I97" s="25">
        <v>0</v>
      </c>
      <c r="J97" s="26"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</row>
    <row r="98" spans="1:20" x14ac:dyDescent="0.25">
      <c r="A98" s="7">
        <v>91</v>
      </c>
      <c r="B98" s="17" t="s">
        <v>222</v>
      </c>
      <c r="C98" s="15" t="s">
        <v>48</v>
      </c>
      <c r="D98" s="15">
        <v>1067916764</v>
      </c>
      <c r="E98" s="2" t="s">
        <v>184</v>
      </c>
      <c r="F98" s="2">
        <v>1005</v>
      </c>
      <c r="G98" s="24">
        <v>153976</v>
      </c>
      <c r="H98" s="26">
        <v>2</v>
      </c>
      <c r="I98" s="25">
        <v>153976</v>
      </c>
      <c r="J98" s="26">
        <v>2</v>
      </c>
      <c r="K98" s="25">
        <v>0</v>
      </c>
      <c r="L98" s="26">
        <v>0</v>
      </c>
      <c r="M98" s="25">
        <v>0</v>
      </c>
      <c r="N98" s="26">
        <v>0</v>
      </c>
      <c r="O98" s="25">
        <v>0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</row>
    <row r="99" spans="1:20" x14ac:dyDescent="0.25">
      <c r="A99" s="7">
        <v>92</v>
      </c>
      <c r="B99" s="17" t="s">
        <v>80</v>
      </c>
      <c r="C99" s="15" t="s">
        <v>133</v>
      </c>
      <c r="D99" s="15">
        <v>1094242311</v>
      </c>
      <c r="E99" s="2" t="s">
        <v>198</v>
      </c>
      <c r="F99" s="2">
        <v>1063</v>
      </c>
      <c r="G99" s="24">
        <v>0</v>
      </c>
      <c r="H99" s="26">
        <v>0</v>
      </c>
      <c r="I99" s="25">
        <v>0</v>
      </c>
      <c r="J99" s="26"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</row>
    <row r="100" spans="1:20" x14ac:dyDescent="0.25">
      <c r="A100" s="7">
        <v>93</v>
      </c>
      <c r="B100" s="17" t="s">
        <v>80</v>
      </c>
      <c r="C100" s="15" t="s">
        <v>81</v>
      </c>
      <c r="D100" s="15">
        <v>60264444</v>
      </c>
      <c r="E100" s="2" t="s">
        <v>198</v>
      </c>
      <c r="F100" s="2">
        <v>1063</v>
      </c>
      <c r="G100" s="24">
        <v>0</v>
      </c>
      <c r="H100" s="26">
        <v>0</v>
      </c>
      <c r="I100" s="25">
        <v>0</v>
      </c>
      <c r="J100" s="26"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0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</row>
    <row r="101" spans="1:20" x14ac:dyDescent="0.25">
      <c r="A101" s="7">
        <v>94</v>
      </c>
      <c r="B101" s="17" t="s">
        <v>80</v>
      </c>
      <c r="C101" s="2" t="s">
        <v>132</v>
      </c>
      <c r="D101" s="2">
        <v>88002940</v>
      </c>
      <c r="E101" s="2" t="s">
        <v>198</v>
      </c>
      <c r="F101" s="2">
        <v>1063</v>
      </c>
      <c r="G101" s="24">
        <v>0</v>
      </c>
      <c r="H101" s="26">
        <v>0</v>
      </c>
      <c r="I101" s="25">
        <v>0</v>
      </c>
      <c r="J101" s="26"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</row>
    <row r="102" spans="1:20" x14ac:dyDescent="0.25">
      <c r="A102" s="7">
        <v>95</v>
      </c>
      <c r="B102" s="17" t="s">
        <v>223</v>
      </c>
      <c r="C102" s="2" t="s">
        <v>134</v>
      </c>
      <c r="D102" s="2">
        <v>12997397</v>
      </c>
      <c r="E102" s="2" t="s">
        <v>24</v>
      </c>
      <c r="F102" s="2">
        <v>1246</v>
      </c>
      <c r="G102" s="24">
        <v>0</v>
      </c>
      <c r="H102" s="26">
        <v>0</v>
      </c>
      <c r="I102" s="25">
        <v>0</v>
      </c>
      <c r="J102" s="26"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</row>
    <row r="103" spans="1:20" x14ac:dyDescent="0.25">
      <c r="A103" s="7">
        <v>96</v>
      </c>
      <c r="B103" s="17" t="s">
        <v>223</v>
      </c>
      <c r="C103" s="2" t="s">
        <v>135</v>
      </c>
      <c r="D103" s="2">
        <v>59311332</v>
      </c>
      <c r="E103" s="2" t="s">
        <v>24</v>
      </c>
      <c r="F103" s="2">
        <v>1246</v>
      </c>
      <c r="G103" s="24">
        <v>132595</v>
      </c>
      <c r="H103" s="26">
        <v>2</v>
      </c>
      <c r="I103" s="25">
        <v>125995</v>
      </c>
      <c r="J103" s="26">
        <v>1</v>
      </c>
      <c r="K103" s="25">
        <v>0</v>
      </c>
      <c r="L103" s="26">
        <v>0</v>
      </c>
      <c r="M103" s="25">
        <v>0</v>
      </c>
      <c r="N103" s="26">
        <v>0</v>
      </c>
      <c r="O103" s="25">
        <v>6600</v>
      </c>
      <c r="P103" s="26">
        <v>1</v>
      </c>
      <c r="Q103" s="25">
        <v>0</v>
      </c>
      <c r="R103" s="26">
        <v>0</v>
      </c>
      <c r="S103" s="25">
        <v>0</v>
      </c>
      <c r="T103" s="26">
        <v>0</v>
      </c>
    </row>
    <row r="104" spans="1:20" x14ac:dyDescent="0.25">
      <c r="A104" s="7">
        <v>97</v>
      </c>
      <c r="B104" s="17" t="s">
        <v>223</v>
      </c>
      <c r="C104" s="15" t="s">
        <v>23</v>
      </c>
      <c r="D104" s="15">
        <v>98397709</v>
      </c>
      <c r="E104" s="2" t="s">
        <v>24</v>
      </c>
      <c r="F104" s="2">
        <v>1246</v>
      </c>
      <c r="G104" s="24">
        <v>113121</v>
      </c>
      <c r="H104" s="26">
        <v>1</v>
      </c>
      <c r="I104" s="25">
        <v>113121</v>
      </c>
      <c r="J104" s="26">
        <v>1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</row>
    <row r="105" spans="1:20" x14ac:dyDescent="0.25">
      <c r="A105" s="7">
        <v>98</v>
      </c>
      <c r="B105" s="17" t="s">
        <v>223</v>
      </c>
      <c r="C105" s="2" t="s">
        <v>136</v>
      </c>
      <c r="D105" s="2">
        <v>1085244816</v>
      </c>
      <c r="E105" s="2" t="s">
        <v>24</v>
      </c>
      <c r="F105" s="2">
        <v>1246</v>
      </c>
      <c r="G105" s="24">
        <v>29974</v>
      </c>
      <c r="H105" s="26">
        <v>1</v>
      </c>
      <c r="I105" s="25">
        <v>29974</v>
      </c>
      <c r="J105" s="26">
        <v>1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</row>
    <row r="106" spans="1:20" x14ac:dyDescent="0.25">
      <c r="A106" s="7">
        <v>99</v>
      </c>
      <c r="B106" s="17" t="s">
        <v>223</v>
      </c>
      <c r="C106" s="2" t="s">
        <v>137</v>
      </c>
      <c r="D106" s="2">
        <v>36950365</v>
      </c>
      <c r="E106" s="2" t="s">
        <v>24</v>
      </c>
      <c r="F106" s="2">
        <v>1246</v>
      </c>
      <c r="G106" s="24">
        <v>0</v>
      </c>
      <c r="H106" s="26">
        <v>0</v>
      </c>
      <c r="I106" s="25">
        <v>0</v>
      </c>
      <c r="J106" s="26"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</row>
    <row r="107" spans="1:20" x14ac:dyDescent="0.25">
      <c r="A107" s="7">
        <v>100</v>
      </c>
      <c r="B107" s="17" t="s">
        <v>223</v>
      </c>
      <c r="C107" s="15" t="s">
        <v>85</v>
      </c>
      <c r="D107" s="15">
        <v>1083876213</v>
      </c>
      <c r="E107" s="2" t="s">
        <v>192</v>
      </c>
      <c r="F107" s="2">
        <v>1075</v>
      </c>
      <c r="G107" s="24">
        <v>0</v>
      </c>
      <c r="H107" s="26">
        <v>0</v>
      </c>
      <c r="I107" s="25">
        <v>0</v>
      </c>
      <c r="J107" s="26">
        <v>0</v>
      </c>
      <c r="K107" s="25">
        <v>0</v>
      </c>
      <c r="L107" s="26">
        <v>0</v>
      </c>
      <c r="M107" s="25">
        <v>0</v>
      </c>
      <c r="N107" s="26">
        <v>0</v>
      </c>
      <c r="O107" s="25">
        <v>0</v>
      </c>
      <c r="P107" s="26">
        <v>0</v>
      </c>
      <c r="Q107" s="25">
        <v>0</v>
      </c>
      <c r="R107" s="26">
        <v>0</v>
      </c>
      <c r="S107" s="25">
        <v>0</v>
      </c>
      <c r="T107" s="26">
        <v>0</v>
      </c>
    </row>
    <row r="108" spans="1:20" x14ac:dyDescent="0.25">
      <c r="A108" s="7">
        <v>101</v>
      </c>
      <c r="B108" s="17" t="s">
        <v>223</v>
      </c>
      <c r="C108" s="2" t="s">
        <v>139</v>
      </c>
      <c r="D108" s="2">
        <v>1083888292</v>
      </c>
      <c r="E108" s="2" t="s">
        <v>192</v>
      </c>
      <c r="F108" s="2">
        <v>1075</v>
      </c>
      <c r="G108" s="24">
        <v>76988</v>
      </c>
      <c r="H108" s="26">
        <v>1</v>
      </c>
      <c r="I108" s="25">
        <v>76988</v>
      </c>
      <c r="J108" s="26">
        <v>1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</row>
    <row r="109" spans="1:20" x14ac:dyDescent="0.25">
      <c r="A109" s="7">
        <v>102</v>
      </c>
      <c r="B109" s="17" t="s">
        <v>223</v>
      </c>
      <c r="C109" s="2" t="s">
        <v>138</v>
      </c>
      <c r="D109" s="2">
        <v>1083896009</v>
      </c>
      <c r="E109" s="2" t="s">
        <v>192</v>
      </c>
      <c r="F109" s="2">
        <v>1075</v>
      </c>
      <c r="G109" s="24">
        <v>0</v>
      </c>
      <c r="H109" s="26">
        <v>0</v>
      </c>
      <c r="I109" s="25">
        <v>0</v>
      </c>
      <c r="J109" s="26">
        <v>0</v>
      </c>
      <c r="K109" s="25">
        <v>0</v>
      </c>
      <c r="L109" s="26">
        <v>0</v>
      </c>
      <c r="M109" s="25">
        <v>0</v>
      </c>
      <c r="N109" s="26">
        <v>0</v>
      </c>
      <c r="O109" s="25">
        <v>0</v>
      </c>
      <c r="P109" s="26">
        <v>0</v>
      </c>
      <c r="Q109" s="25">
        <v>0</v>
      </c>
      <c r="R109" s="26">
        <v>0</v>
      </c>
      <c r="S109" s="25">
        <v>0</v>
      </c>
      <c r="T109" s="26">
        <v>0</v>
      </c>
    </row>
    <row r="110" spans="1:20" x14ac:dyDescent="0.25">
      <c r="A110" s="7">
        <v>103</v>
      </c>
      <c r="B110" s="17" t="s">
        <v>223</v>
      </c>
      <c r="C110" s="2" t="s">
        <v>295</v>
      </c>
      <c r="D110" s="2">
        <v>4611684</v>
      </c>
      <c r="E110" s="2" t="s">
        <v>193</v>
      </c>
      <c r="F110" s="2">
        <v>1045</v>
      </c>
      <c r="G110" s="24">
        <v>184153</v>
      </c>
      <c r="H110" s="26">
        <v>1</v>
      </c>
      <c r="I110" s="25">
        <v>184153</v>
      </c>
      <c r="J110" s="26">
        <v>1</v>
      </c>
      <c r="K110" s="25">
        <v>0</v>
      </c>
      <c r="L110" s="26">
        <v>0</v>
      </c>
      <c r="M110" s="25">
        <v>0</v>
      </c>
      <c r="N110" s="26">
        <v>0</v>
      </c>
      <c r="O110" s="25">
        <v>0</v>
      </c>
      <c r="P110" s="26">
        <v>0</v>
      </c>
      <c r="Q110" s="25">
        <v>0</v>
      </c>
      <c r="R110" s="26">
        <v>0</v>
      </c>
      <c r="S110" s="25">
        <v>0</v>
      </c>
      <c r="T110" s="26">
        <v>0</v>
      </c>
    </row>
    <row r="111" spans="1:20" x14ac:dyDescent="0.25">
      <c r="A111" s="7">
        <v>104</v>
      </c>
      <c r="B111" s="17" t="s">
        <v>223</v>
      </c>
      <c r="C111" s="15" t="s">
        <v>46</v>
      </c>
      <c r="D111" s="15">
        <v>1061719290</v>
      </c>
      <c r="E111" s="2" t="s">
        <v>193</v>
      </c>
      <c r="F111" s="2">
        <v>1045</v>
      </c>
      <c r="G111" s="24">
        <v>0</v>
      </c>
      <c r="H111" s="26">
        <v>0</v>
      </c>
      <c r="I111" s="25">
        <v>0</v>
      </c>
      <c r="J111" s="26">
        <v>0</v>
      </c>
      <c r="K111" s="25">
        <v>0</v>
      </c>
      <c r="L111" s="26">
        <v>0</v>
      </c>
      <c r="M111" s="25">
        <v>0</v>
      </c>
      <c r="N111" s="26">
        <v>0</v>
      </c>
      <c r="O111" s="25">
        <v>0</v>
      </c>
      <c r="P111" s="26">
        <v>0</v>
      </c>
      <c r="Q111" s="25">
        <v>0</v>
      </c>
      <c r="R111" s="26">
        <v>0</v>
      </c>
      <c r="S111" s="25">
        <v>0</v>
      </c>
      <c r="T111" s="26">
        <v>0</v>
      </c>
    </row>
    <row r="112" spans="1:20" x14ac:dyDescent="0.25">
      <c r="A112" s="7">
        <v>105</v>
      </c>
      <c r="B112" s="17" t="s">
        <v>223</v>
      </c>
      <c r="C112" s="2" t="s">
        <v>67</v>
      </c>
      <c r="D112" s="2">
        <v>43501348</v>
      </c>
      <c r="E112" s="2" t="s">
        <v>193</v>
      </c>
      <c r="F112" s="2">
        <v>1045</v>
      </c>
      <c r="G112" s="24">
        <v>31433</v>
      </c>
      <c r="H112" s="26">
        <v>1</v>
      </c>
      <c r="I112" s="25">
        <v>31433</v>
      </c>
      <c r="J112" s="26">
        <v>1</v>
      </c>
      <c r="K112" s="25">
        <v>0</v>
      </c>
      <c r="L112" s="26">
        <v>0</v>
      </c>
      <c r="M112" s="25">
        <v>0</v>
      </c>
      <c r="N112" s="26">
        <v>0</v>
      </c>
      <c r="O112" s="25">
        <v>0</v>
      </c>
      <c r="P112" s="26">
        <v>0</v>
      </c>
      <c r="Q112" s="25">
        <v>0</v>
      </c>
      <c r="R112" s="26">
        <v>0</v>
      </c>
      <c r="S112" s="25">
        <v>0</v>
      </c>
      <c r="T112" s="26">
        <v>0</v>
      </c>
    </row>
    <row r="113" spans="1:20" x14ac:dyDescent="0.25">
      <c r="A113" s="7">
        <v>106</v>
      </c>
      <c r="B113" s="17" t="s">
        <v>223</v>
      </c>
      <c r="C113" s="15" t="s">
        <v>170</v>
      </c>
      <c r="D113" s="15">
        <v>1061704650</v>
      </c>
      <c r="E113" s="2" t="s">
        <v>193</v>
      </c>
      <c r="F113" s="2">
        <v>1045</v>
      </c>
      <c r="G113" s="24">
        <v>506700</v>
      </c>
      <c r="H113" s="26">
        <v>2</v>
      </c>
      <c r="I113" s="25">
        <v>0</v>
      </c>
      <c r="J113" s="26">
        <v>0</v>
      </c>
      <c r="K113" s="25">
        <v>0</v>
      </c>
      <c r="L113" s="26">
        <v>0</v>
      </c>
      <c r="M113" s="25">
        <v>500100</v>
      </c>
      <c r="N113" s="26">
        <v>1</v>
      </c>
      <c r="O113" s="25">
        <v>6600</v>
      </c>
      <c r="P113" s="26">
        <v>1</v>
      </c>
      <c r="Q113" s="25">
        <v>0</v>
      </c>
      <c r="R113" s="26">
        <v>0</v>
      </c>
      <c r="S113" s="25">
        <v>0</v>
      </c>
      <c r="T113" s="26">
        <v>0</v>
      </c>
    </row>
    <row r="114" spans="1:20" x14ac:dyDescent="0.25">
      <c r="A114" s="7">
        <v>107</v>
      </c>
      <c r="B114" s="17" t="s">
        <v>223</v>
      </c>
      <c r="C114" s="2" t="s">
        <v>74</v>
      </c>
      <c r="D114" s="2">
        <v>34322757</v>
      </c>
      <c r="E114" s="2" t="s">
        <v>193</v>
      </c>
      <c r="F114" s="2">
        <v>1045</v>
      </c>
      <c r="G114" s="24">
        <v>0</v>
      </c>
      <c r="H114" s="26">
        <v>0</v>
      </c>
      <c r="I114" s="25">
        <v>0</v>
      </c>
      <c r="J114" s="26">
        <v>0</v>
      </c>
      <c r="K114" s="25">
        <v>0</v>
      </c>
      <c r="L114" s="26">
        <v>0</v>
      </c>
      <c r="M114" s="25">
        <v>0</v>
      </c>
      <c r="N114" s="26">
        <v>0</v>
      </c>
      <c r="O114" s="25">
        <v>0</v>
      </c>
      <c r="P114" s="26">
        <v>0</v>
      </c>
      <c r="Q114" s="25">
        <v>0</v>
      </c>
      <c r="R114" s="26">
        <v>0</v>
      </c>
      <c r="S114" s="25">
        <v>0</v>
      </c>
      <c r="T114" s="26">
        <v>0</v>
      </c>
    </row>
    <row r="115" spans="1:20" x14ac:dyDescent="0.25">
      <c r="A115" s="7">
        <v>108</v>
      </c>
      <c r="B115" s="17" t="s">
        <v>80</v>
      </c>
      <c r="C115" s="2" t="s">
        <v>83</v>
      </c>
      <c r="D115" s="2">
        <v>37686411</v>
      </c>
      <c r="E115" s="2" t="s">
        <v>72</v>
      </c>
      <c r="F115" s="2">
        <v>1182</v>
      </c>
      <c r="G115" s="24">
        <v>0</v>
      </c>
      <c r="H115" s="26">
        <v>0</v>
      </c>
      <c r="I115" s="25">
        <v>0</v>
      </c>
      <c r="J115" s="26">
        <v>0</v>
      </c>
      <c r="K115" s="25">
        <v>0</v>
      </c>
      <c r="L115" s="26">
        <v>0</v>
      </c>
      <c r="M115" s="25">
        <v>0</v>
      </c>
      <c r="N115" s="26">
        <v>0</v>
      </c>
      <c r="O115" s="25">
        <v>0</v>
      </c>
      <c r="P115" s="26">
        <v>0</v>
      </c>
      <c r="Q115" s="25">
        <v>0</v>
      </c>
      <c r="R115" s="26">
        <v>0</v>
      </c>
      <c r="S115" s="25">
        <v>0</v>
      </c>
      <c r="T115" s="26">
        <v>0</v>
      </c>
    </row>
    <row r="116" spans="1:20" x14ac:dyDescent="0.25">
      <c r="A116" s="7">
        <v>109</v>
      </c>
      <c r="B116" s="17" t="s">
        <v>80</v>
      </c>
      <c r="C116" s="2" t="s">
        <v>71</v>
      </c>
      <c r="D116" s="2">
        <v>1104127678</v>
      </c>
      <c r="E116" s="2" t="s">
        <v>72</v>
      </c>
      <c r="F116" s="2">
        <v>1182</v>
      </c>
      <c r="G116" s="24">
        <v>100378</v>
      </c>
      <c r="H116" s="26">
        <v>1</v>
      </c>
      <c r="I116" s="25">
        <v>100378</v>
      </c>
      <c r="J116" s="26">
        <v>1</v>
      </c>
      <c r="K116" s="25">
        <v>0</v>
      </c>
      <c r="L116" s="26">
        <v>0</v>
      </c>
      <c r="M116" s="25">
        <v>0</v>
      </c>
      <c r="N116" s="26">
        <v>0</v>
      </c>
      <c r="O116" s="25">
        <v>0</v>
      </c>
      <c r="P116" s="26">
        <v>0</v>
      </c>
      <c r="Q116" s="25">
        <v>0</v>
      </c>
      <c r="R116" s="26">
        <v>0</v>
      </c>
      <c r="S116" s="25">
        <v>0</v>
      </c>
      <c r="T116" s="26">
        <v>0</v>
      </c>
    </row>
    <row r="117" spans="1:20" x14ac:dyDescent="0.25">
      <c r="A117" s="7">
        <v>110</v>
      </c>
      <c r="B117" s="17" t="s">
        <v>80</v>
      </c>
      <c r="C117" s="2" t="s">
        <v>140</v>
      </c>
      <c r="D117" s="2">
        <v>1104129377</v>
      </c>
      <c r="E117" s="2" t="s">
        <v>72</v>
      </c>
      <c r="F117" s="2">
        <v>1182</v>
      </c>
      <c r="G117" s="24">
        <v>0</v>
      </c>
      <c r="H117" s="26">
        <v>0</v>
      </c>
      <c r="I117" s="25">
        <v>0</v>
      </c>
      <c r="J117" s="26">
        <v>0</v>
      </c>
      <c r="K117" s="25">
        <v>0</v>
      </c>
      <c r="L117" s="26">
        <v>0</v>
      </c>
      <c r="M117" s="25">
        <v>0</v>
      </c>
      <c r="N117" s="26">
        <v>0</v>
      </c>
      <c r="O117" s="25">
        <v>0</v>
      </c>
      <c r="P117" s="26">
        <v>0</v>
      </c>
      <c r="Q117" s="25">
        <v>0</v>
      </c>
      <c r="R117" s="26">
        <v>0</v>
      </c>
      <c r="S117" s="25">
        <v>0</v>
      </c>
      <c r="T117" s="26">
        <v>0</v>
      </c>
    </row>
    <row r="118" spans="1:20" x14ac:dyDescent="0.25">
      <c r="A118" s="7">
        <v>111</v>
      </c>
      <c r="B118" s="17" t="s">
        <v>80</v>
      </c>
      <c r="C118" s="2" t="s">
        <v>141</v>
      </c>
      <c r="D118" s="2">
        <v>1101200082</v>
      </c>
      <c r="E118" s="2" t="s">
        <v>78</v>
      </c>
      <c r="F118" s="2">
        <v>1183</v>
      </c>
      <c r="G118" s="24">
        <v>0</v>
      </c>
      <c r="H118" s="26">
        <v>0</v>
      </c>
      <c r="I118" s="25">
        <v>0</v>
      </c>
      <c r="J118" s="26">
        <v>0</v>
      </c>
      <c r="K118" s="25">
        <v>0</v>
      </c>
      <c r="L118" s="26">
        <v>0</v>
      </c>
      <c r="M118" s="25">
        <v>0</v>
      </c>
      <c r="N118" s="26">
        <v>0</v>
      </c>
      <c r="O118" s="25">
        <v>0</v>
      </c>
      <c r="P118" s="26">
        <v>0</v>
      </c>
      <c r="Q118" s="25">
        <v>0</v>
      </c>
      <c r="R118" s="26">
        <v>0</v>
      </c>
      <c r="S118" s="25">
        <v>0</v>
      </c>
      <c r="T118" s="26">
        <v>0</v>
      </c>
    </row>
    <row r="119" spans="1:20" x14ac:dyDescent="0.25">
      <c r="A119" s="7">
        <v>112</v>
      </c>
      <c r="B119" s="17" t="s">
        <v>80</v>
      </c>
      <c r="C119" s="2" t="s">
        <v>77</v>
      </c>
      <c r="D119" s="2">
        <v>1101200041</v>
      </c>
      <c r="E119" s="2" t="s">
        <v>78</v>
      </c>
      <c r="F119" s="2">
        <v>1183</v>
      </c>
      <c r="G119" s="24">
        <v>62732</v>
      </c>
      <c r="H119" s="26">
        <v>1</v>
      </c>
      <c r="I119" s="25">
        <v>62732</v>
      </c>
      <c r="J119" s="26">
        <v>1</v>
      </c>
      <c r="K119" s="25">
        <v>0</v>
      </c>
      <c r="L119" s="26">
        <v>0</v>
      </c>
      <c r="M119" s="25">
        <v>0</v>
      </c>
      <c r="N119" s="26">
        <v>0</v>
      </c>
      <c r="O119" s="25">
        <v>0</v>
      </c>
      <c r="P119" s="26">
        <v>0</v>
      </c>
      <c r="Q119" s="25">
        <v>0</v>
      </c>
      <c r="R119" s="26">
        <v>0</v>
      </c>
      <c r="S119" s="25">
        <v>0</v>
      </c>
      <c r="T119" s="26">
        <v>0</v>
      </c>
    </row>
    <row r="120" spans="1:20" x14ac:dyDescent="0.25">
      <c r="A120" s="7">
        <v>113</v>
      </c>
      <c r="B120" s="17" t="s">
        <v>80</v>
      </c>
      <c r="C120" s="15" t="s">
        <v>66</v>
      </c>
      <c r="D120" s="15">
        <v>1065901995</v>
      </c>
      <c r="E120" s="2" t="s">
        <v>199</v>
      </c>
      <c r="F120" s="2">
        <v>1055</v>
      </c>
      <c r="G120" s="24">
        <v>59950</v>
      </c>
      <c r="H120" s="26">
        <v>1</v>
      </c>
      <c r="I120" s="25">
        <v>59950</v>
      </c>
      <c r="J120" s="26">
        <v>1</v>
      </c>
      <c r="K120" s="25">
        <v>0</v>
      </c>
      <c r="L120" s="26">
        <v>0</v>
      </c>
      <c r="M120" s="25">
        <v>0</v>
      </c>
      <c r="N120" s="26">
        <v>0</v>
      </c>
      <c r="O120" s="25">
        <v>0</v>
      </c>
      <c r="P120" s="26">
        <v>0</v>
      </c>
      <c r="Q120" s="25">
        <v>0</v>
      </c>
      <c r="R120" s="26">
        <v>0</v>
      </c>
      <c r="S120" s="25">
        <v>0</v>
      </c>
      <c r="T120" s="26">
        <v>0</v>
      </c>
    </row>
    <row r="121" spans="1:20" x14ac:dyDescent="0.25">
      <c r="A121" s="7">
        <v>114</v>
      </c>
      <c r="B121" s="17" t="s">
        <v>80</v>
      </c>
      <c r="C121" s="2" t="s">
        <v>171</v>
      </c>
      <c r="D121" s="2">
        <v>1098780463</v>
      </c>
      <c r="E121" s="2" t="s">
        <v>199</v>
      </c>
      <c r="F121" s="2">
        <v>1055</v>
      </c>
      <c r="G121" s="24">
        <v>149875</v>
      </c>
      <c r="H121" s="26">
        <v>2</v>
      </c>
      <c r="I121" s="25">
        <v>149875</v>
      </c>
      <c r="J121" s="26">
        <v>2</v>
      </c>
      <c r="K121" s="25">
        <v>0</v>
      </c>
      <c r="L121" s="26">
        <v>0</v>
      </c>
      <c r="M121" s="25">
        <v>0</v>
      </c>
      <c r="N121" s="26">
        <v>0</v>
      </c>
      <c r="O121" s="25">
        <v>0</v>
      </c>
      <c r="P121" s="26">
        <v>0</v>
      </c>
      <c r="Q121" s="25">
        <v>0</v>
      </c>
      <c r="R121" s="26">
        <v>0</v>
      </c>
      <c r="S121" s="25">
        <v>0</v>
      </c>
      <c r="T121" s="26">
        <v>0</v>
      </c>
    </row>
    <row r="122" spans="1:20" x14ac:dyDescent="0.25">
      <c r="A122" s="7">
        <v>115</v>
      </c>
      <c r="B122" s="17" t="s">
        <v>80</v>
      </c>
      <c r="C122" s="2" t="s">
        <v>6</v>
      </c>
      <c r="D122" s="2">
        <v>37750920</v>
      </c>
      <c r="E122" s="2" t="s">
        <v>199</v>
      </c>
      <c r="F122" s="2">
        <v>1055</v>
      </c>
      <c r="G122" s="24">
        <v>428063</v>
      </c>
      <c r="H122" s="26">
        <v>4</v>
      </c>
      <c r="I122" s="25">
        <v>428063</v>
      </c>
      <c r="J122" s="26">
        <v>4</v>
      </c>
      <c r="K122" s="25">
        <v>0</v>
      </c>
      <c r="L122" s="26">
        <v>0</v>
      </c>
      <c r="M122" s="25">
        <v>0</v>
      </c>
      <c r="N122" s="26">
        <v>0</v>
      </c>
      <c r="O122" s="25">
        <v>0</v>
      </c>
      <c r="P122" s="26">
        <v>0</v>
      </c>
      <c r="Q122" s="25">
        <v>0</v>
      </c>
      <c r="R122" s="26">
        <v>0</v>
      </c>
      <c r="S122" s="25">
        <v>0</v>
      </c>
      <c r="T122" s="26">
        <v>0</v>
      </c>
    </row>
    <row r="123" spans="1:20" x14ac:dyDescent="0.25">
      <c r="A123" s="7">
        <v>116</v>
      </c>
      <c r="B123" s="17" t="s">
        <v>7</v>
      </c>
      <c r="C123" s="2" t="s">
        <v>144</v>
      </c>
      <c r="D123" s="2">
        <v>1140417569</v>
      </c>
      <c r="E123" s="2" t="s">
        <v>42</v>
      </c>
      <c r="F123" s="2">
        <v>1212</v>
      </c>
      <c r="G123" s="24">
        <v>413850</v>
      </c>
      <c r="H123" s="26">
        <v>2</v>
      </c>
      <c r="I123" s="25">
        <v>0</v>
      </c>
      <c r="J123" s="26">
        <v>0</v>
      </c>
      <c r="K123" s="25">
        <v>0</v>
      </c>
      <c r="L123" s="26">
        <v>0</v>
      </c>
      <c r="M123" s="25">
        <v>407250</v>
      </c>
      <c r="N123" s="26">
        <v>1</v>
      </c>
      <c r="O123" s="25">
        <v>6600</v>
      </c>
      <c r="P123" s="26">
        <v>1</v>
      </c>
      <c r="Q123" s="25">
        <v>0</v>
      </c>
      <c r="R123" s="26">
        <v>0</v>
      </c>
      <c r="S123" s="25">
        <v>0</v>
      </c>
      <c r="T123" s="26">
        <v>0</v>
      </c>
    </row>
    <row r="124" spans="1:20" x14ac:dyDescent="0.25">
      <c r="A124" s="7">
        <v>117</v>
      </c>
      <c r="B124" s="17" t="s">
        <v>7</v>
      </c>
      <c r="C124" s="15" t="s">
        <v>41</v>
      </c>
      <c r="D124" s="15">
        <v>37893881</v>
      </c>
      <c r="E124" s="2" t="s">
        <v>42</v>
      </c>
      <c r="F124" s="2">
        <v>1212</v>
      </c>
      <c r="G124" s="24">
        <v>506700</v>
      </c>
      <c r="H124" s="26">
        <v>2</v>
      </c>
      <c r="I124" s="25">
        <v>0</v>
      </c>
      <c r="J124" s="26">
        <v>0</v>
      </c>
      <c r="K124" s="25">
        <v>0</v>
      </c>
      <c r="L124" s="26">
        <v>0</v>
      </c>
      <c r="M124" s="25">
        <v>500100</v>
      </c>
      <c r="N124" s="26">
        <v>1</v>
      </c>
      <c r="O124" s="25">
        <v>6600</v>
      </c>
      <c r="P124" s="26">
        <v>1</v>
      </c>
      <c r="Q124" s="25">
        <v>0</v>
      </c>
      <c r="R124" s="26">
        <v>0</v>
      </c>
      <c r="S124" s="25">
        <v>0</v>
      </c>
      <c r="T124" s="26">
        <v>0</v>
      </c>
    </row>
    <row r="125" spans="1:20" x14ac:dyDescent="0.25">
      <c r="A125" s="7">
        <v>118</v>
      </c>
      <c r="B125" s="17" t="s">
        <v>7</v>
      </c>
      <c r="C125" s="15" t="s">
        <v>296</v>
      </c>
      <c r="D125" s="15">
        <v>37900478</v>
      </c>
      <c r="E125" s="2" t="s">
        <v>42</v>
      </c>
      <c r="F125" s="2">
        <v>1212</v>
      </c>
      <c r="G125" s="24">
        <v>0</v>
      </c>
      <c r="H125" s="26">
        <v>0</v>
      </c>
      <c r="I125" s="25">
        <v>0</v>
      </c>
      <c r="J125" s="26">
        <v>0</v>
      </c>
      <c r="K125" s="25">
        <v>0</v>
      </c>
      <c r="L125" s="26">
        <v>0</v>
      </c>
      <c r="M125" s="25">
        <v>0</v>
      </c>
      <c r="N125" s="26">
        <v>0</v>
      </c>
      <c r="O125" s="25">
        <v>0</v>
      </c>
      <c r="P125" s="26">
        <v>0</v>
      </c>
      <c r="Q125" s="25">
        <v>0</v>
      </c>
      <c r="R125" s="26">
        <v>0</v>
      </c>
      <c r="S125" s="25">
        <v>0</v>
      </c>
      <c r="T125" s="26">
        <v>0</v>
      </c>
    </row>
    <row r="126" spans="1:20" x14ac:dyDescent="0.25">
      <c r="A126" s="7">
        <v>119</v>
      </c>
      <c r="B126" s="17" t="s">
        <v>7</v>
      </c>
      <c r="C126" s="2" t="s">
        <v>142</v>
      </c>
      <c r="D126" s="2">
        <v>91079206</v>
      </c>
      <c r="E126" s="2" t="s">
        <v>42</v>
      </c>
      <c r="F126" s="2">
        <v>1212</v>
      </c>
      <c r="G126" s="24">
        <v>0</v>
      </c>
      <c r="H126" s="26">
        <v>0</v>
      </c>
      <c r="I126" s="25">
        <v>0</v>
      </c>
      <c r="J126" s="26">
        <v>0</v>
      </c>
      <c r="K126" s="25">
        <v>0</v>
      </c>
      <c r="L126" s="26">
        <v>0</v>
      </c>
      <c r="M126" s="25">
        <v>0</v>
      </c>
      <c r="N126" s="26">
        <v>0</v>
      </c>
      <c r="O126" s="25">
        <v>0</v>
      </c>
      <c r="P126" s="26">
        <v>0</v>
      </c>
      <c r="Q126" s="25">
        <v>0</v>
      </c>
      <c r="R126" s="26">
        <v>0</v>
      </c>
      <c r="S126" s="25">
        <v>0</v>
      </c>
      <c r="T126" s="26">
        <v>0</v>
      </c>
    </row>
    <row r="127" spans="1:20" x14ac:dyDescent="0.25">
      <c r="A127" s="7">
        <v>120</v>
      </c>
      <c r="B127" s="17" t="s">
        <v>7</v>
      </c>
      <c r="C127" s="15" t="s">
        <v>143</v>
      </c>
      <c r="D127" s="15">
        <v>1032376029</v>
      </c>
      <c r="E127" s="2" t="s">
        <v>219</v>
      </c>
      <c r="F127" s="2">
        <v>1268</v>
      </c>
      <c r="G127" s="24">
        <v>0</v>
      </c>
      <c r="H127" s="26">
        <v>0</v>
      </c>
      <c r="I127" s="25">
        <v>0</v>
      </c>
      <c r="J127" s="26">
        <v>0</v>
      </c>
      <c r="K127" s="25">
        <v>0</v>
      </c>
      <c r="L127" s="26">
        <v>0</v>
      </c>
      <c r="M127" s="25">
        <v>0</v>
      </c>
      <c r="N127" s="26">
        <v>0</v>
      </c>
      <c r="O127" s="25">
        <v>0</v>
      </c>
      <c r="P127" s="26">
        <v>0</v>
      </c>
      <c r="Q127" s="25">
        <v>0</v>
      </c>
      <c r="R127" s="26">
        <v>0</v>
      </c>
      <c r="S127" s="25">
        <v>0</v>
      </c>
      <c r="T127" s="26">
        <v>0</v>
      </c>
    </row>
    <row r="128" spans="1:20" x14ac:dyDescent="0.25">
      <c r="A128" s="7">
        <v>121</v>
      </c>
      <c r="B128" s="17" t="s">
        <v>222</v>
      </c>
      <c r="C128" s="2" t="s">
        <v>18</v>
      </c>
      <c r="D128" s="2">
        <v>1065568749</v>
      </c>
      <c r="E128" s="2" t="s">
        <v>185</v>
      </c>
      <c r="F128" s="2">
        <v>1007</v>
      </c>
      <c r="G128" s="24">
        <v>0</v>
      </c>
      <c r="H128" s="26">
        <v>0</v>
      </c>
      <c r="I128" s="25">
        <v>0</v>
      </c>
      <c r="J128" s="26">
        <v>0</v>
      </c>
      <c r="K128" s="25">
        <v>0</v>
      </c>
      <c r="L128" s="26">
        <v>0</v>
      </c>
      <c r="M128" s="25">
        <v>0</v>
      </c>
      <c r="N128" s="26">
        <v>0</v>
      </c>
      <c r="O128" s="25">
        <v>0</v>
      </c>
      <c r="P128" s="26">
        <v>0</v>
      </c>
      <c r="Q128" s="25">
        <v>0</v>
      </c>
      <c r="R128" s="26">
        <v>0</v>
      </c>
      <c r="S128" s="25">
        <v>0</v>
      </c>
      <c r="T128" s="26">
        <v>0</v>
      </c>
    </row>
    <row r="129" spans="1:20" x14ac:dyDescent="0.25">
      <c r="A129" s="7">
        <v>122</v>
      </c>
      <c r="B129" s="17" t="s">
        <v>222</v>
      </c>
      <c r="C129" s="2" t="s">
        <v>65</v>
      </c>
      <c r="D129" s="2">
        <v>1082851470</v>
      </c>
      <c r="E129" s="2" t="s">
        <v>185</v>
      </c>
      <c r="F129" s="2">
        <v>1007</v>
      </c>
      <c r="G129" s="24">
        <v>76988</v>
      </c>
      <c r="H129" s="26">
        <v>1</v>
      </c>
      <c r="I129" s="25">
        <v>76988</v>
      </c>
      <c r="J129" s="26">
        <v>1</v>
      </c>
      <c r="K129" s="25">
        <v>0</v>
      </c>
      <c r="L129" s="26">
        <v>0</v>
      </c>
      <c r="M129" s="25">
        <v>0</v>
      </c>
      <c r="N129" s="26">
        <v>0</v>
      </c>
      <c r="O129" s="25">
        <v>0</v>
      </c>
      <c r="P129" s="26">
        <v>0</v>
      </c>
      <c r="Q129" s="25">
        <v>0</v>
      </c>
      <c r="R129" s="26">
        <v>0</v>
      </c>
      <c r="S129" s="25">
        <v>0</v>
      </c>
      <c r="T129" s="26">
        <v>0</v>
      </c>
    </row>
    <row r="130" spans="1:20" x14ac:dyDescent="0.25">
      <c r="A130" s="7">
        <v>123</v>
      </c>
      <c r="B130" s="17" t="s">
        <v>222</v>
      </c>
      <c r="C130" s="2" t="s">
        <v>16</v>
      </c>
      <c r="D130" s="2">
        <v>1082910300</v>
      </c>
      <c r="E130" s="2" t="s">
        <v>185</v>
      </c>
      <c r="F130" s="2">
        <v>1007</v>
      </c>
      <c r="G130" s="24">
        <v>0</v>
      </c>
      <c r="H130" s="26">
        <v>0</v>
      </c>
      <c r="I130" s="25">
        <v>0</v>
      </c>
      <c r="J130" s="26">
        <v>0</v>
      </c>
      <c r="K130" s="25">
        <v>0</v>
      </c>
      <c r="L130" s="26">
        <v>0</v>
      </c>
      <c r="M130" s="25">
        <v>0</v>
      </c>
      <c r="N130" s="26">
        <v>0</v>
      </c>
      <c r="O130" s="25">
        <v>0</v>
      </c>
      <c r="P130" s="26">
        <v>0</v>
      </c>
      <c r="Q130" s="25">
        <v>0</v>
      </c>
      <c r="R130" s="26">
        <v>0</v>
      </c>
      <c r="S130" s="25">
        <v>0</v>
      </c>
      <c r="T130" s="26">
        <v>0</v>
      </c>
    </row>
    <row r="131" spans="1:20" x14ac:dyDescent="0.25">
      <c r="A131" s="7">
        <v>124</v>
      </c>
      <c r="B131" s="17" t="s">
        <v>222</v>
      </c>
      <c r="C131" s="2" t="s">
        <v>203</v>
      </c>
      <c r="D131" s="2">
        <v>1102838878</v>
      </c>
      <c r="E131" s="2" t="s">
        <v>186</v>
      </c>
      <c r="F131" s="2">
        <v>1006</v>
      </c>
      <c r="G131" s="24">
        <v>29974</v>
      </c>
      <c r="H131" s="26">
        <v>1</v>
      </c>
      <c r="I131" s="25">
        <v>29974</v>
      </c>
      <c r="J131" s="26">
        <v>1</v>
      </c>
      <c r="K131" s="25">
        <v>0</v>
      </c>
      <c r="L131" s="26">
        <v>0</v>
      </c>
      <c r="M131" s="25">
        <v>0</v>
      </c>
      <c r="N131" s="26">
        <v>0</v>
      </c>
      <c r="O131" s="25">
        <v>0</v>
      </c>
      <c r="P131" s="26">
        <v>0</v>
      </c>
      <c r="Q131" s="25">
        <v>0</v>
      </c>
      <c r="R131" s="26">
        <v>0</v>
      </c>
      <c r="S131" s="25">
        <v>0</v>
      </c>
      <c r="T131" s="26">
        <v>0</v>
      </c>
    </row>
    <row r="132" spans="1:20" x14ac:dyDescent="0.25">
      <c r="A132" s="7">
        <v>125</v>
      </c>
      <c r="B132" s="17" t="s">
        <v>222</v>
      </c>
      <c r="C132" s="15" t="s">
        <v>49</v>
      </c>
      <c r="D132" s="15">
        <v>64550819</v>
      </c>
      <c r="E132" s="2" t="s">
        <v>186</v>
      </c>
      <c r="F132" s="2">
        <v>1006</v>
      </c>
      <c r="G132" s="24">
        <v>0</v>
      </c>
      <c r="H132" s="26">
        <v>0</v>
      </c>
      <c r="I132" s="25">
        <v>0</v>
      </c>
      <c r="J132" s="26">
        <v>0</v>
      </c>
      <c r="K132" s="25">
        <v>0</v>
      </c>
      <c r="L132" s="26">
        <v>0</v>
      </c>
      <c r="M132" s="25">
        <v>0</v>
      </c>
      <c r="N132" s="26">
        <v>0</v>
      </c>
      <c r="O132" s="25">
        <v>0</v>
      </c>
      <c r="P132" s="26">
        <v>0</v>
      </c>
      <c r="Q132" s="25">
        <v>0</v>
      </c>
      <c r="R132" s="26">
        <v>0</v>
      </c>
      <c r="S132" s="25">
        <v>0</v>
      </c>
      <c r="T132" s="26">
        <v>0</v>
      </c>
    </row>
    <row r="133" spans="1:20" x14ac:dyDescent="0.25">
      <c r="A133" s="7">
        <v>126</v>
      </c>
      <c r="B133" s="17" t="s">
        <v>222</v>
      </c>
      <c r="C133" s="15" t="s">
        <v>38</v>
      </c>
      <c r="D133" s="15">
        <v>64558951</v>
      </c>
      <c r="E133" s="2" t="s">
        <v>186</v>
      </c>
      <c r="F133" s="2">
        <v>1006</v>
      </c>
      <c r="G133" s="24">
        <v>0</v>
      </c>
      <c r="H133" s="26">
        <v>0</v>
      </c>
      <c r="I133" s="25">
        <v>0</v>
      </c>
      <c r="J133" s="26">
        <v>0</v>
      </c>
      <c r="K133" s="25">
        <v>0</v>
      </c>
      <c r="L133" s="26">
        <v>0</v>
      </c>
      <c r="M133" s="25">
        <v>0</v>
      </c>
      <c r="N133" s="26">
        <v>0</v>
      </c>
      <c r="O133" s="25">
        <v>0</v>
      </c>
      <c r="P133" s="26">
        <v>0</v>
      </c>
      <c r="Q133" s="25">
        <v>0</v>
      </c>
      <c r="R133" s="26">
        <v>0</v>
      </c>
      <c r="S133" s="25">
        <v>0</v>
      </c>
      <c r="T133" s="26">
        <v>0</v>
      </c>
    </row>
    <row r="134" spans="1:20" x14ac:dyDescent="0.25">
      <c r="A134" s="7">
        <v>127</v>
      </c>
      <c r="B134" s="17" t="s">
        <v>222</v>
      </c>
      <c r="C134" s="2" t="s">
        <v>172</v>
      </c>
      <c r="D134" s="2">
        <v>92543100</v>
      </c>
      <c r="E134" s="2" t="s">
        <v>186</v>
      </c>
      <c r="F134" s="2">
        <v>1006</v>
      </c>
      <c r="G134" s="24">
        <v>0</v>
      </c>
      <c r="H134" s="26">
        <v>0</v>
      </c>
      <c r="I134" s="25">
        <v>0</v>
      </c>
      <c r="J134" s="26">
        <v>0</v>
      </c>
      <c r="K134" s="25">
        <v>0</v>
      </c>
      <c r="L134" s="26">
        <v>0</v>
      </c>
      <c r="M134" s="25">
        <v>0</v>
      </c>
      <c r="N134" s="26">
        <v>0</v>
      </c>
      <c r="O134" s="25">
        <v>0</v>
      </c>
      <c r="P134" s="26">
        <v>0</v>
      </c>
      <c r="Q134" s="25">
        <v>0</v>
      </c>
      <c r="R134" s="26">
        <v>0</v>
      </c>
      <c r="S134" s="25">
        <v>0</v>
      </c>
      <c r="T134" s="26">
        <v>0</v>
      </c>
    </row>
    <row r="135" spans="1:20" x14ac:dyDescent="0.25">
      <c r="A135" s="7">
        <v>128</v>
      </c>
      <c r="B135" s="17" t="s">
        <v>7</v>
      </c>
      <c r="C135" s="2" t="s">
        <v>53</v>
      </c>
      <c r="D135" s="2">
        <v>74081179</v>
      </c>
      <c r="E135" s="2" t="s">
        <v>181</v>
      </c>
      <c r="F135" s="2">
        <v>1047</v>
      </c>
      <c r="G135" s="24">
        <v>282669</v>
      </c>
      <c r="H135" s="26">
        <v>2</v>
      </c>
      <c r="I135" s="25">
        <v>282669</v>
      </c>
      <c r="J135" s="26">
        <v>2</v>
      </c>
      <c r="K135" s="25">
        <v>0</v>
      </c>
      <c r="L135" s="26">
        <v>0</v>
      </c>
      <c r="M135" s="25">
        <v>0</v>
      </c>
      <c r="N135" s="26">
        <v>0</v>
      </c>
      <c r="O135" s="25">
        <v>0</v>
      </c>
      <c r="P135" s="26">
        <v>0</v>
      </c>
      <c r="Q135" s="25">
        <v>0</v>
      </c>
      <c r="R135" s="26">
        <v>0</v>
      </c>
      <c r="S135" s="25">
        <v>0</v>
      </c>
      <c r="T135" s="26">
        <v>0</v>
      </c>
    </row>
    <row r="136" spans="1:20" x14ac:dyDescent="0.25">
      <c r="A136" s="7">
        <v>129</v>
      </c>
      <c r="B136" s="17" t="s">
        <v>7</v>
      </c>
      <c r="C136" s="2" t="s">
        <v>8</v>
      </c>
      <c r="D136" s="2">
        <v>80224902</v>
      </c>
      <c r="E136" s="2" t="s">
        <v>181</v>
      </c>
      <c r="F136" s="2">
        <v>1047</v>
      </c>
      <c r="G136" s="24">
        <v>122238</v>
      </c>
      <c r="H136" s="26">
        <v>1</v>
      </c>
      <c r="I136" s="25">
        <v>0</v>
      </c>
      <c r="J136" s="26">
        <v>0</v>
      </c>
      <c r="K136" s="25">
        <v>0</v>
      </c>
      <c r="L136" s="26">
        <v>0</v>
      </c>
      <c r="M136" s="25">
        <v>0</v>
      </c>
      <c r="N136" s="26">
        <v>0</v>
      </c>
      <c r="O136" s="25">
        <v>0</v>
      </c>
      <c r="P136" s="26">
        <v>0</v>
      </c>
      <c r="Q136" s="25">
        <v>122238</v>
      </c>
      <c r="R136" s="26">
        <v>1</v>
      </c>
      <c r="S136" s="25">
        <v>0</v>
      </c>
      <c r="T136" s="26">
        <v>0</v>
      </c>
    </row>
    <row r="137" spans="1:20" x14ac:dyDescent="0.25">
      <c r="A137" s="7">
        <v>130</v>
      </c>
      <c r="B137" s="17" t="s">
        <v>222</v>
      </c>
      <c r="C137" s="15" t="s">
        <v>17</v>
      </c>
      <c r="D137" s="15">
        <v>55248205</v>
      </c>
      <c r="E137" s="2" t="s">
        <v>187</v>
      </c>
      <c r="F137" s="2">
        <v>1185</v>
      </c>
      <c r="G137" s="24">
        <v>100378</v>
      </c>
      <c r="H137" s="26">
        <v>1</v>
      </c>
      <c r="I137" s="25">
        <v>100378</v>
      </c>
      <c r="J137" s="26">
        <v>1</v>
      </c>
      <c r="K137" s="25">
        <v>0</v>
      </c>
      <c r="L137" s="26">
        <v>0</v>
      </c>
      <c r="M137" s="25">
        <v>0</v>
      </c>
      <c r="N137" s="26">
        <v>0</v>
      </c>
      <c r="O137" s="25">
        <v>0</v>
      </c>
      <c r="P137" s="26">
        <v>0</v>
      </c>
      <c r="Q137" s="25">
        <v>0</v>
      </c>
      <c r="R137" s="26">
        <v>0</v>
      </c>
      <c r="S137" s="25">
        <v>0</v>
      </c>
      <c r="T137" s="26">
        <v>0</v>
      </c>
    </row>
    <row r="138" spans="1:20" x14ac:dyDescent="0.25">
      <c r="A138" s="7">
        <v>131</v>
      </c>
      <c r="B138" s="17" t="s">
        <v>222</v>
      </c>
      <c r="C138" s="15" t="s">
        <v>13</v>
      </c>
      <c r="D138" s="15">
        <v>91486170</v>
      </c>
      <c r="E138" s="2" t="s">
        <v>187</v>
      </c>
      <c r="F138" s="2">
        <v>1185</v>
      </c>
      <c r="G138" s="24">
        <v>0</v>
      </c>
      <c r="H138" s="26">
        <v>0</v>
      </c>
      <c r="I138" s="25">
        <v>0</v>
      </c>
      <c r="J138" s="26">
        <v>0</v>
      </c>
      <c r="K138" s="25">
        <v>0</v>
      </c>
      <c r="L138" s="26">
        <v>0</v>
      </c>
      <c r="M138" s="25">
        <v>0</v>
      </c>
      <c r="N138" s="26">
        <v>0</v>
      </c>
      <c r="O138" s="25">
        <v>0</v>
      </c>
      <c r="P138" s="26">
        <v>0</v>
      </c>
      <c r="Q138" s="25">
        <v>0</v>
      </c>
      <c r="R138" s="26">
        <v>0</v>
      </c>
      <c r="S138" s="25">
        <v>0</v>
      </c>
      <c r="T138" s="26">
        <v>0</v>
      </c>
    </row>
    <row r="139" spans="1:20" x14ac:dyDescent="0.25">
      <c r="A139" s="7">
        <v>132</v>
      </c>
      <c r="B139" s="17" t="s">
        <v>222</v>
      </c>
      <c r="C139" s="2" t="s">
        <v>297</v>
      </c>
      <c r="D139" s="2">
        <v>32814498</v>
      </c>
      <c r="E139" s="2" t="s">
        <v>187</v>
      </c>
      <c r="F139" s="2">
        <v>1185</v>
      </c>
      <c r="G139" s="24">
        <v>0</v>
      </c>
      <c r="H139" s="26">
        <v>0</v>
      </c>
      <c r="I139" s="25">
        <v>0</v>
      </c>
      <c r="J139" s="26">
        <v>0</v>
      </c>
      <c r="K139" s="25">
        <v>0</v>
      </c>
      <c r="L139" s="26">
        <v>0</v>
      </c>
      <c r="M139" s="25">
        <v>0</v>
      </c>
      <c r="N139" s="26">
        <v>0</v>
      </c>
      <c r="O139" s="25">
        <v>0</v>
      </c>
      <c r="P139" s="26">
        <v>0</v>
      </c>
      <c r="Q139" s="25">
        <v>0</v>
      </c>
      <c r="R139" s="26">
        <v>0</v>
      </c>
      <c r="S139" s="25">
        <v>0</v>
      </c>
      <c r="T139" s="26">
        <v>0</v>
      </c>
    </row>
    <row r="140" spans="1:20" x14ac:dyDescent="0.25">
      <c r="A140" s="7">
        <v>133</v>
      </c>
      <c r="B140" s="17" t="s">
        <v>222</v>
      </c>
      <c r="C140" s="15" t="s">
        <v>10</v>
      </c>
      <c r="D140" s="15">
        <v>55307399</v>
      </c>
      <c r="E140" s="2" t="s">
        <v>187</v>
      </c>
      <c r="F140" s="2">
        <v>1185</v>
      </c>
      <c r="G140" s="24">
        <v>0</v>
      </c>
      <c r="H140" s="26">
        <v>0</v>
      </c>
      <c r="I140" s="25">
        <v>0</v>
      </c>
      <c r="J140" s="26">
        <v>0</v>
      </c>
      <c r="K140" s="25">
        <v>0</v>
      </c>
      <c r="L140" s="26">
        <v>0</v>
      </c>
      <c r="M140" s="25">
        <v>0</v>
      </c>
      <c r="N140" s="26">
        <v>0</v>
      </c>
      <c r="O140" s="25">
        <v>0</v>
      </c>
      <c r="P140" s="26">
        <v>0</v>
      </c>
      <c r="Q140" s="25">
        <v>0</v>
      </c>
      <c r="R140" s="26">
        <v>0</v>
      </c>
      <c r="S140" s="25">
        <v>0</v>
      </c>
      <c r="T140" s="26">
        <v>0</v>
      </c>
    </row>
    <row r="141" spans="1:20" x14ac:dyDescent="0.25">
      <c r="A141" s="7">
        <v>134</v>
      </c>
      <c r="B141" s="17" t="s">
        <v>222</v>
      </c>
      <c r="C141" s="2" t="s">
        <v>12</v>
      </c>
      <c r="D141" s="2">
        <v>72266897</v>
      </c>
      <c r="E141" s="2" t="s">
        <v>187</v>
      </c>
      <c r="F141" s="2">
        <v>1185</v>
      </c>
      <c r="G141" s="24">
        <v>0</v>
      </c>
      <c r="H141" s="26">
        <v>0</v>
      </c>
      <c r="I141" s="25">
        <v>0</v>
      </c>
      <c r="J141" s="26">
        <v>0</v>
      </c>
      <c r="K141" s="25">
        <v>0</v>
      </c>
      <c r="L141" s="26">
        <v>0</v>
      </c>
      <c r="M141" s="25">
        <v>0</v>
      </c>
      <c r="N141" s="26">
        <v>0</v>
      </c>
      <c r="O141" s="25">
        <v>0</v>
      </c>
      <c r="P141" s="26">
        <v>0</v>
      </c>
      <c r="Q141" s="25">
        <v>0</v>
      </c>
      <c r="R141" s="26">
        <v>0</v>
      </c>
      <c r="S141" s="25">
        <v>0</v>
      </c>
      <c r="T141" s="26">
        <v>0</v>
      </c>
    </row>
    <row r="142" spans="1:20" x14ac:dyDescent="0.25">
      <c r="A142" s="7">
        <v>135</v>
      </c>
      <c r="B142" s="17" t="s">
        <v>80</v>
      </c>
      <c r="C142" s="2" t="s">
        <v>68</v>
      </c>
      <c r="D142" s="2">
        <v>49667899</v>
      </c>
      <c r="E142" s="2" t="s">
        <v>200</v>
      </c>
      <c r="F142" s="2">
        <v>1187</v>
      </c>
      <c r="G142" s="24">
        <v>0</v>
      </c>
      <c r="H142" s="26">
        <v>0</v>
      </c>
      <c r="I142" s="25">
        <v>0</v>
      </c>
      <c r="J142" s="26">
        <v>0</v>
      </c>
      <c r="K142" s="25">
        <v>0</v>
      </c>
      <c r="L142" s="26">
        <v>0</v>
      </c>
      <c r="M142" s="25">
        <v>0</v>
      </c>
      <c r="N142" s="26">
        <v>0</v>
      </c>
      <c r="O142" s="25">
        <v>0</v>
      </c>
      <c r="P142" s="26">
        <v>0</v>
      </c>
      <c r="Q142" s="25">
        <v>0</v>
      </c>
      <c r="R142" s="26">
        <v>0</v>
      </c>
      <c r="S142" s="25">
        <v>0</v>
      </c>
      <c r="T142" s="26">
        <v>0</v>
      </c>
    </row>
    <row r="143" spans="1:20" x14ac:dyDescent="0.25">
      <c r="A143" s="7">
        <v>136</v>
      </c>
      <c r="B143" s="17" t="s">
        <v>80</v>
      </c>
      <c r="C143" s="2" t="s">
        <v>298</v>
      </c>
      <c r="D143" s="2">
        <v>1096207352</v>
      </c>
      <c r="E143" s="2" t="s">
        <v>200</v>
      </c>
      <c r="F143" s="2">
        <v>1187</v>
      </c>
      <c r="G143" s="24">
        <v>0</v>
      </c>
      <c r="H143" s="26">
        <v>0</v>
      </c>
      <c r="I143" s="25">
        <v>0</v>
      </c>
      <c r="J143" s="26">
        <v>0</v>
      </c>
      <c r="K143" s="25">
        <v>0</v>
      </c>
      <c r="L143" s="26">
        <v>0</v>
      </c>
      <c r="M143" s="25">
        <v>0</v>
      </c>
      <c r="N143" s="26">
        <v>0</v>
      </c>
      <c r="O143" s="25">
        <v>0</v>
      </c>
      <c r="P143" s="26">
        <v>0</v>
      </c>
      <c r="Q143" s="25">
        <v>0</v>
      </c>
      <c r="R143" s="26">
        <v>0</v>
      </c>
      <c r="S143" s="25">
        <v>0</v>
      </c>
      <c r="T143" s="26">
        <v>0</v>
      </c>
    </row>
    <row r="144" spans="1:20" x14ac:dyDescent="0.25">
      <c r="A144" s="7">
        <v>137</v>
      </c>
      <c r="B144" s="17" t="s">
        <v>80</v>
      </c>
      <c r="C144" s="2" t="s">
        <v>173</v>
      </c>
      <c r="D144" s="2">
        <v>1096251909</v>
      </c>
      <c r="E144" s="2" t="s">
        <v>200</v>
      </c>
      <c r="F144" s="2">
        <v>1187</v>
      </c>
      <c r="G144" s="24">
        <v>153976</v>
      </c>
      <c r="H144" s="26">
        <v>2</v>
      </c>
      <c r="I144" s="25">
        <v>153976</v>
      </c>
      <c r="J144" s="26">
        <v>2</v>
      </c>
      <c r="K144" s="25">
        <v>0</v>
      </c>
      <c r="L144" s="26">
        <v>0</v>
      </c>
      <c r="M144" s="25">
        <v>0</v>
      </c>
      <c r="N144" s="26">
        <v>0</v>
      </c>
      <c r="O144" s="25">
        <v>0</v>
      </c>
      <c r="P144" s="26">
        <v>0</v>
      </c>
      <c r="Q144" s="25">
        <v>0</v>
      </c>
      <c r="R144" s="26">
        <v>0</v>
      </c>
      <c r="S144" s="25">
        <v>0</v>
      </c>
      <c r="T144" s="26">
        <v>0</v>
      </c>
    </row>
    <row r="145" spans="1:20" x14ac:dyDescent="0.25">
      <c r="A145" s="7">
        <v>138</v>
      </c>
      <c r="B145" s="17" t="s">
        <v>80</v>
      </c>
      <c r="C145" s="2" t="s">
        <v>145</v>
      </c>
      <c r="D145" s="2">
        <v>1193315860</v>
      </c>
      <c r="E145" s="2" t="s">
        <v>200</v>
      </c>
      <c r="F145" s="2">
        <v>1187</v>
      </c>
      <c r="G145" s="24">
        <v>0</v>
      </c>
      <c r="H145" s="26">
        <v>0</v>
      </c>
      <c r="I145" s="25">
        <v>0</v>
      </c>
      <c r="J145" s="26">
        <v>0</v>
      </c>
      <c r="K145" s="25">
        <v>0</v>
      </c>
      <c r="L145" s="26">
        <v>0</v>
      </c>
      <c r="M145" s="25">
        <v>0</v>
      </c>
      <c r="N145" s="26">
        <v>0</v>
      </c>
      <c r="O145" s="25">
        <v>0</v>
      </c>
      <c r="P145" s="26">
        <v>0</v>
      </c>
      <c r="Q145" s="25">
        <v>0</v>
      </c>
      <c r="R145" s="26">
        <v>0</v>
      </c>
      <c r="S145" s="25">
        <v>0</v>
      </c>
      <c r="T145" s="26">
        <v>0</v>
      </c>
    </row>
    <row r="146" spans="1:20" x14ac:dyDescent="0.25">
      <c r="A146" s="7">
        <v>139</v>
      </c>
      <c r="B146" s="17" t="s">
        <v>80</v>
      </c>
      <c r="C146" s="2" t="s">
        <v>40</v>
      </c>
      <c r="D146" s="2">
        <v>37932706</v>
      </c>
      <c r="E146" s="2" t="s">
        <v>200</v>
      </c>
      <c r="F146" s="2">
        <v>1187</v>
      </c>
      <c r="G146" s="24">
        <v>259279</v>
      </c>
      <c r="H146" s="26">
        <v>2</v>
      </c>
      <c r="I146" s="25">
        <v>259279</v>
      </c>
      <c r="J146" s="26">
        <v>2</v>
      </c>
      <c r="K146" s="25">
        <v>0</v>
      </c>
      <c r="L146" s="26">
        <v>0</v>
      </c>
      <c r="M146" s="25">
        <v>0</v>
      </c>
      <c r="N146" s="26">
        <v>0</v>
      </c>
      <c r="O146" s="25">
        <v>0</v>
      </c>
      <c r="P146" s="26">
        <v>0</v>
      </c>
      <c r="Q146" s="25">
        <v>0</v>
      </c>
      <c r="R146" s="26">
        <v>0</v>
      </c>
      <c r="S146" s="25">
        <v>0</v>
      </c>
      <c r="T146" s="26">
        <v>0</v>
      </c>
    </row>
    <row r="147" spans="1:20" x14ac:dyDescent="0.25">
      <c r="A147" s="7">
        <v>140</v>
      </c>
      <c r="B147" s="17" t="s">
        <v>80</v>
      </c>
      <c r="C147" s="2" t="s">
        <v>202</v>
      </c>
      <c r="D147" s="2">
        <v>1096219303</v>
      </c>
      <c r="E147" s="2" t="s">
        <v>200</v>
      </c>
      <c r="F147" s="2">
        <v>1187</v>
      </c>
      <c r="G147" s="24">
        <v>0</v>
      </c>
      <c r="H147" s="26">
        <v>0</v>
      </c>
      <c r="I147" s="25">
        <v>0</v>
      </c>
      <c r="J147" s="26">
        <v>0</v>
      </c>
      <c r="K147" s="25">
        <v>0</v>
      </c>
      <c r="L147" s="26">
        <v>0</v>
      </c>
      <c r="M147" s="25">
        <v>0</v>
      </c>
      <c r="N147" s="26">
        <v>0</v>
      </c>
      <c r="O147" s="25">
        <v>0</v>
      </c>
      <c r="P147" s="26">
        <v>0</v>
      </c>
      <c r="Q147" s="25">
        <v>0</v>
      </c>
      <c r="R147" s="26">
        <v>0</v>
      </c>
      <c r="S147" s="25">
        <v>0</v>
      </c>
      <c r="T147" s="26">
        <v>0</v>
      </c>
    </row>
    <row r="148" spans="1:20" x14ac:dyDescent="0.25">
      <c r="A148" s="7">
        <v>141</v>
      </c>
      <c r="B148" s="17" t="s">
        <v>7</v>
      </c>
      <c r="C148" s="2" t="s">
        <v>299</v>
      </c>
      <c r="D148" s="2">
        <v>33369776</v>
      </c>
      <c r="E148" s="2" t="s">
        <v>147</v>
      </c>
      <c r="F148" s="2">
        <v>1189</v>
      </c>
      <c r="G148" s="24">
        <v>0</v>
      </c>
      <c r="H148" s="26">
        <v>0</v>
      </c>
      <c r="I148" s="25">
        <v>0</v>
      </c>
      <c r="J148" s="26">
        <v>0</v>
      </c>
      <c r="K148" s="25">
        <v>0</v>
      </c>
      <c r="L148" s="26">
        <v>0</v>
      </c>
      <c r="M148" s="25">
        <v>0</v>
      </c>
      <c r="N148" s="26">
        <v>0</v>
      </c>
      <c r="O148" s="25">
        <v>0</v>
      </c>
      <c r="P148" s="26">
        <v>0</v>
      </c>
      <c r="Q148" s="25">
        <v>0</v>
      </c>
      <c r="R148" s="26">
        <v>0</v>
      </c>
      <c r="S148" s="25">
        <v>0</v>
      </c>
      <c r="T148" s="26">
        <v>0</v>
      </c>
    </row>
    <row r="149" spans="1:20" x14ac:dyDescent="0.25">
      <c r="A149" s="7">
        <v>142</v>
      </c>
      <c r="B149" s="17" t="s">
        <v>7</v>
      </c>
      <c r="C149" s="2" t="s">
        <v>174</v>
      </c>
      <c r="D149" s="2">
        <v>1007271015</v>
      </c>
      <c r="E149" s="2" t="s">
        <v>147</v>
      </c>
      <c r="F149" s="2">
        <v>1189</v>
      </c>
      <c r="G149" s="24">
        <v>506700</v>
      </c>
      <c r="H149" s="26">
        <v>2</v>
      </c>
      <c r="I149" s="25">
        <v>0</v>
      </c>
      <c r="J149" s="26">
        <v>0</v>
      </c>
      <c r="K149" s="25">
        <v>0</v>
      </c>
      <c r="L149" s="26">
        <v>0</v>
      </c>
      <c r="M149" s="25">
        <v>500100</v>
      </c>
      <c r="N149" s="26">
        <v>1</v>
      </c>
      <c r="O149" s="25">
        <v>6600</v>
      </c>
      <c r="P149" s="26">
        <v>1</v>
      </c>
      <c r="Q149" s="25">
        <v>0</v>
      </c>
      <c r="R149" s="26">
        <v>0</v>
      </c>
      <c r="S149" s="25">
        <v>0</v>
      </c>
      <c r="T149" s="26">
        <v>0</v>
      </c>
    </row>
    <row r="150" spans="1:20" x14ac:dyDescent="0.25">
      <c r="A150" s="7">
        <v>143</v>
      </c>
      <c r="B150" s="17" t="s">
        <v>7</v>
      </c>
      <c r="C150" s="2" t="s">
        <v>150</v>
      </c>
      <c r="D150" s="2">
        <v>1022330131</v>
      </c>
      <c r="E150" s="2" t="s">
        <v>147</v>
      </c>
      <c r="F150" s="2">
        <v>1189</v>
      </c>
      <c r="G150" s="24">
        <v>0</v>
      </c>
      <c r="H150" s="26">
        <v>0</v>
      </c>
      <c r="I150" s="25">
        <v>0</v>
      </c>
      <c r="J150" s="26">
        <v>0</v>
      </c>
      <c r="K150" s="25">
        <v>0</v>
      </c>
      <c r="L150" s="26">
        <v>0</v>
      </c>
      <c r="M150" s="25">
        <v>0</v>
      </c>
      <c r="N150" s="26">
        <v>0</v>
      </c>
      <c r="O150" s="25">
        <v>0</v>
      </c>
      <c r="P150" s="26">
        <v>0</v>
      </c>
      <c r="Q150" s="25">
        <v>0</v>
      </c>
      <c r="R150" s="26">
        <v>0</v>
      </c>
      <c r="S150" s="25">
        <v>0</v>
      </c>
      <c r="T150" s="26">
        <v>0</v>
      </c>
    </row>
    <row r="151" spans="1:20" x14ac:dyDescent="0.25">
      <c r="A151" s="7">
        <v>144</v>
      </c>
      <c r="B151" s="17" t="s">
        <v>7</v>
      </c>
      <c r="C151" s="2" t="s">
        <v>146</v>
      </c>
      <c r="D151" s="2">
        <v>6760693</v>
      </c>
      <c r="E151" s="2" t="s">
        <v>147</v>
      </c>
      <c r="F151" s="2">
        <v>1189</v>
      </c>
      <c r="G151" s="24">
        <v>0</v>
      </c>
      <c r="H151" s="26">
        <v>0</v>
      </c>
      <c r="I151" s="25">
        <v>0</v>
      </c>
      <c r="J151" s="26">
        <v>0</v>
      </c>
      <c r="K151" s="25">
        <v>0</v>
      </c>
      <c r="L151" s="26">
        <v>0</v>
      </c>
      <c r="M151" s="25">
        <v>0</v>
      </c>
      <c r="N151" s="26">
        <v>0</v>
      </c>
      <c r="O151" s="25">
        <v>0</v>
      </c>
      <c r="P151" s="26">
        <v>0</v>
      </c>
      <c r="Q151" s="25">
        <v>0</v>
      </c>
      <c r="R151" s="26">
        <v>0</v>
      </c>
      <c r="S151" s="25">
        <v>0</v>
      </c>
      <c r="T151" s="26">
        <v>0</v>
      </c>
    </row>
    <row r="152" spans="1:20" x14ac:dyDescent="0.25">
      <c r="A152" s="7">
        <v>145</v>
      </c>
      <c r="B152" s="17" t="s">
        <v>7</v>
      </c>
      <c r="C152" s="2" t="s">
        <v>148</v>
      </c>
      <c r="D152" s="2">
        <v>33377750</v>
      </c>
      <c r="E152" s="2" t="s">
        <v>147</v>
      </c>
      <c r="F152" s="2">
        <v>1189</v>
      </c>
      <c r="G152" s="24">
        <v>0</v>
      </c>
      <c r="H152" s="26">
        <v>0</v>
      </c>
      <c r="I152" s="25">
        <v>0</v>
      </c>
      <c r="J152" s="26">
        <v>0</v>
      </c>
      <c r="K152" s="25">
        <v>0</v>
      </c>
      <c r="L152" s="26">
        <v>0</v>
      </c>
      <c r="M152" s="25">
        <v>0</v>
      </c>
      <c r="N152" s="26">
        <v>0</v>
      </c>
      <c r="O152" s="25">
        <v>0</v>
      </c>
      <c r="P152" s="26">
        <v>0</v>
      </c>
      <c r="Q152" s="25">
        <v>0</v>
      </c>
      <c r="R152" s="26">
        <v>0</v>
      </c>
      <c r="S152" s="25">
        <v>0</v>
      </c>
      <c r="T152" s="26">
        <v>0</v>
      </c>
    </row>
    <row r="153" spans="1:20" x14ac:dyDescent="0.25">
      <c r="A153" s="7">
        <v>146</v>
      </c>
      <c r="B153" s="17" t="s">
        <v>7</v>
      </c>
      <c r="C153" s="2" t="s">
        <v>149</v>
      </c>
      <c r="D153" s="2">
        <v>40012605</v>
      </c>
      <c r="E153" s="2" t="s">
        <v>147</v>
      </c>
      <c r="F153" s="2">
        <v>1189</v>
      </c>
      <c r="G153" s="24">
        <v>0</v>
      </c>
      <c r="H153" s="26">
        <v>0</v>
      </c>
      <c r="I153" s="25">
        <v>0</v>
      </c>
      <c r="J153" s="26">
        <v>0</v>
      </c>
      <c r="K153" s="25">
        <v>0</v>
      </c>
      <c r="L153" s="26">
        <v>0</v>
      </c>
      <c r="M153" s="25">
        <v>0</v>
      </c>
      <c r="N153" s="26">
        <v>0</v>
      </c>
      <c r="O153" s="25">
        <v>0</v>
      </c>
      <c r="P153" s="26">
        <v>0</v>
      </c>
      <c r="Q153" s="25">
        <v>0</v>
      </c>
      <c r="R153" s="26">
        <v>0</v>
      </c>
      <c r="S153" s="25">
        <v>0</v>
      </c>
      <c r="T153" s="26">
        <v>0</v>
      </c>
    </row>
    <row r="154" spans="1:20" x14ac:dyDescent="0.25">
      <c r="A154" s="7">
        <v>147</v>
      </c>
      <c r="B154" s="17" t="s">
        <v>223</v>
      </c>
      <c r="C154" s="2" t="s">
        <v>152</v>
      </c>
      <c r="D154" s="2">
        <v>14800085</v>
      </c>
      <c r="E154" s="2" t="s">
        <v>194</v>
      </c>
      <c r="F154" s="2">
        <v>1034</v>
      </c>
      <c r="G154" s="24">
        <v>0</v>
      </c>
      <c r="H154" s="26">
        <v>0</v>
      </c>
      <c r="I154" s="25">
        <v>0</v>
      </c>
      <c r="J154" s="26">
        <v>0</v>
      </c>
      <c r="K154" s="25">
        <v>0</v>
      </c>
      <c r="L154" s="26">
        <v>0</v>
      </c>
      <c r="M154" s="25">
        <v>0</v>
      </c>
      <c r="N154" s="26">
        <v>0</v>
      </c>
      <c r="O154" s="25">
        <v>0</v>
      </c>
      <c r="P154" s="26">
        <v>0</v>
      </c>
      <c r="Q154" s="25">
        <v>0</v>
      </c>
      <c r="R154" s="26">
        <v>0</v>
      </c>
      <c r="S154" s="25">
        <v>0</v>
      </c>
      <c r="T154" s="26">
        <v>0</v>
      </c>
    </row>
    <row r="155" spans="1:20" x14ac:dyDescent="0.25">
      <c r="A155" s="7">
        <v>148</v>
      </c>
      <c r="B155" s="17" t="s">
        <v>223</v>
      </c>
      <c r="C155" s="15" t="s">
        <v>45</v>
      </c>
      <c r="D155" s="15">
        <v>1059448115</v>
      </c>
      <c r="E155" s="2" t="s">
        <v>194</v>
      </c>
      <c r="F155" s="2">
        <v>1034</v>
      </c>
      <c r="G155" s="24">
        <v>0</v>
      </c>
      <c r="H155" s="26">
        <v>0</v>
      </c>
      <c r="I155" s="25">
        <v>0</v>
      </c>
      <c r="J155" s="26">
        <v>0</v>
      </c>
      <c r="K155" s="25">
        <v>0</v>
      </c>
      <c r="L155" s="26">
        <v>0</v>
      </c>
      <c r="M155" s="25">
        <v>0</v>
      </c>
      <c r="N155" s="26">
        <v>0</v>
      </c>
      <c r="O155" s="25">
        <v>0</v>
      </c>
      <c r="P155" s="26">
        <v>0</v>
      </c>
      <c r="Q155" s="25">
        <v>0</v>
      </c>
      <c r="R155" s="26">
        <v>0</v>
      </c>
      <c r="S155" s="25">
        <v>0</v>
      </c>
      <c r="T155" s="26">
        <v>0</v>
      </c>
    </row>
    <row r="156" spans="1:20" x14ac:dyDescent="0.25">
      <c r="A156" s="7">
        <v>149</v>
      </c>
      <c r="B156" s="17" t="s">
        <v>223</v>
      </c>
      <c r="C156" s="15" t="s">
        <v>151</v>
      </c>
      <c r="D156" s="15">
        <v>29759474</v>
      </c>
      <c r="E156" s="2" t="s">
        <v>194</v>
      </c>
      <c r="F156" s="2">
        <v>1034</v>
      </c>
      <c r="G156" s="24">
        <v>0</v>
      </c>
      <c r="H156" s="26">
        <v>0</v>
      </c>
      <c r="I156" s="25">
        <v>0</v>
      </c>
      <c r="J156" s="26">
        <v>0</v>
      </c>
      <c r="K156" s="25">
        <v>0</v>
      </c>
      <c r="L156" s="26">
        <v>0</v>
      </c>
      <c r="M156" s="25">
        <v>0</v>
      </c>
      <c r="N156" s="26">
        <v>0</v>
      </c>
      <c r="O156" s="25">
        <v>0</v>
      </c>
      <c r="P156" s="26">
        <v>0</v>
      </c>
      <c r="Q156" s="25">
        <v>0</v>
      </c>
      <c r="R156" s="26">
        <v>0</v>
      </c>
      <c r="S156" s="25">
        <v>0</v>
      </c>
      <c r="T156" s="26">
        <v>0</v>
      </c>
    </row>
    <row r="157" spans="1:20" x14ac:dyDescent="0.25">
      <c r="A157" s="7">
        <v>150</v>
      </c>
      <c r="B157" s="17" t="s">
        <v>222</v>
      </c>
      <c r="C157" s="15" t="s">
        <v>25</v>
      </c>
      <c r="D157" s="15">
        <v>1065653771</v>
      </c>
      <c r="E157" s="2" t="s">
        <v>22</v>
      </c>
      <c r="F157" s="2">
        <v>1046</v>
      </c>
      <c r="G157" s="24">
        <v>0</v>
      </c>
      <c r="H157" s="26">
        <v>0</v>
      </c>
      <c r="I157" s="25">
        <v>0</v>
      </c>
      <c r="J157" s="26">
        <v>0</v>
      </c>
      <c r="K157" s="25">
        <v>0</v>
      </c>
      <c r="L157" s="26">
        <v>0</v>
      </c>
      <c r="M157" s="25">
        <v>0</v>
      </c>
      <c r="N157" s="26">
        <v>0</v>
      </c>
      <c r="O157" s="25">
        <v>0</v>
      </c>
      <c r="P157" s="26">
        <v>0</v>
      </c>
      <c r="Q157" s="25">
        <v>0</v>
      </c>
      <c r="R157" s="26">
        <v>0</v>
      </c>
      <c r="S157" s="25">
        <v>0</v>
      </c>
      <c r="T157" s="26">
        <v>0</v>
      </c>
    </row>
    <row r="158" spans="1:20" x14ac:dyDescent="0.25">
      <c r="A158" s="7">
        <v>151</v>
      </c>
      <c r="B158" s="17" t="s">
        <v>222</v>
      </c>
      <c r="C158" s="15" t="s">
        <v>175</v>
      </c>
      <c r="D158" s="15">
        <v>1065664358</v>
      </c>
      <c r="E158" s="2" t="s">
        <v>22</v>
      </c>
      <c r="F158" s="2">
        <v>1046</v>
      </c>
      <c r="G158" s="24">
        <v>0</v>
      </c>
      <c r="H158" s="26">
        <v>0</v>
      </c>
      <c r="I158" s="25">
        <v>0</v>
      </c>
      <c r="J158" s="26">
        <v>0</v>
      </c>
      <c r="K158" s="25">
        <v>0</v>
      </c>
      <c r="L158" s="26">
        <v>0</v>
      </c>
      <c r="M158" s="25">
        <v>0</v>
      </c>
      <c r="N158" s="26">
        <v>0</v>
      </c>
      <c r="O158" s="25">
        <v>0</v>
      </c>
      <c r="P158" s="26">
        <v>0</v>
      </c>
      <c r="Q158" s="25">
        <v>0</v>
      </c>
      <c r="R158" s="26">
        <v>0</v>
      </c>
      <c r="S158" s="25">
        <v>0</v>
      </c>
      <c r="T158" s="26">
        <v>0</v>
      </c>
    </row>
    <row r="159" spans="1:20" x14ac:dyDescent="0.25">
      <c r="A159" s="7">
        <v>152</v>
      </c>
      <c r="B159" s="17" t="s">
        <v>222</v>
      </c>
      <c r="C159" s="15" t="s">
        <v>79</v>
      </c>
      <c r="D159" s="15">
        <v>49760452</v>
      </c>
      <c r="E159" s="2" t="s">
        <v>22</v>
      </c>
      <c r="F159" s="2">
        <v>1046</v>
      </c>
      <c r="G159" s="24">
        <v>393648</v>
      </c>
      <c r="H159" s="26">
        <v>2</v>
      </c>
      <c r="I159" s="25">
        <v>393648</v>
      </c>
      <c r="J159" s="26">
        <v>2</v>
      </c>
      <c r="K159" s="25">
        <v>0</v>
      </c>
      <c r="L159" s="26">
        <v>0</v>
      </c>
      <c r="M159" s="25">
        <v>0</v>
      </c>
      <c r="N159" s="26">
        <v>0</v>
      </c>
      <c r="O159" s="25">
        <v>0</v>
      </c>
      <c r="P159" s="26">
        <v>0</v>
      </c>
      <c r="Q159" s="25">
        <v>0</v>
      </c>
      <c r="R159" s="26">
        <v>0</v>
      </c>
      <c r="S159" s="25">
        <v>0</v>
      </c>
      <c r="T159" s="26">
        <v>0</v>
      </c>
    </row>
    <row r="160" spans="1:20" x14ac:dyDescent="0.25">
      <c r="A160" s="7">
        <v>153</v>
      </c>
      <c r="B160" s="17" t="s">
        <v>222</v>
      </c>
      <c r="C160" s="15" t="s">
        <v>21</v>
      </c>
      <c r="D160" s="15">
        <v>49773062</v>
      </c>
      <c r="E160" s="2" t="s">
        <v>22</v>
      </c>
      <c r="F160" s="2">
        <v>1046</v>
      </c>
      <c r="G160" s="24">
        <v>0</v>
      </c>
      <c r="H160" s="26">
        <v>0</v>
      </c>
      <c r="I160" s="25">
        <v>0</v>
      </c>
      <c r="J160" s="26">
        <v>0</v>
      </c>
      <c r="K160" s="25">
        <v>0</v>
      </c>
      <c r="L160" s="26">
        <v>0</v>
      </c>
      <c r="M160" s="25">
        <v>0</v>
      </c>
      <c r="N160" s="26">
        <v>0</v>
      </c>
      <c r="O160" s="25">
        <v>0</v>
      </c>
      <c r="P160" s="26">
        <v>0</v>
      </c>
      <c r="Q160" s="25">
        <v>0</v>
      </c>
      <c r="R160" s="26">
        <v>0</v>
      </c>
      <c r="S160" s="25">
        <v>0</v>
      </c>
      <c r="T160" s="26">
        <v>0</v>
      </c>
    </row>
    <row r="161" spans="1:20" x14ac:dyDescent="0.25">
      <c r="A161" s="7">
        <v>154</v>
      </c>
      <c r="B161" s="17" t="s">
        <v>222</v>
      </c>
      <c r="C161" s="20" t="s">
        <v>57</v>
      </c>
      <c r="D161" s="15">
        <v>85270507</v>
      </c>
      <c r="E161" s="2" t="s">
        <v>22</v>
      </c>
      <c r="F161" s="2">
        <v>1046</v>
      </c>
      <c r="G161" s="24">
        <v>0</v>
      </c>
      <c r="H161" s="26">
        <v>0</v>
      </c>
      <c r="I161" s="25">
        <v>0</v>
      </c>
      <c r="J161" s="26">
        <v>0</v>
      </c>
      <c r="K161" s="25">
        <v>0</v>
      </c>
      <c r="L161" s="26">
        <v>0</v>
      </c>
      <c r="M161" s="25">
        <v>0</v>
      </c>
      <c r="N161" s="26">
        <v>0</v>
      </c>
      <c r="O161" s="25">
        <v>0</v>
      </c>
      <c r="P161" s="26">
        <v>0</v>
      </c>
      <c r="Q161" s="25">
        <v>0</v>
      </c>
      <c r="R161" s="26">
        <v>0</v>
      </c>
      <c r="S161" s="25">
        <v>0</v>
      </c>
      <c r="T161" s="26">
        <v>0</v>
      </c>
    </row>
    <row r="162" spans="1:20" x14ac:dyDescent="0.25">
      <c r="A162" s="7">
        <v>155</v>
      </c>
      <c r="B162" s="17" t="s">
        <v>222</v>
      </c>
      <c r="C162" s="15" t="s">
        <v>61</v>
      </c>
      <c r="D162" s="15">
        <v>1065604401</v>
      </c>
      <c r="E162" s="2" t="s">
        <v>22</v>
      </c>
      <c r="F162" s="2">
        <v>1046</v>
      </c>
      <c r="G162" s="24">
        <v>0</v>
      </c>
      <c r="H162" s="26">
        <v>0</v>
      </c>
      <c r="I162" s="25">
        <v>0</v>
      </c>
      <c r="J162" s="26">
        <v>0</v>
      </c>
      <c r="K162" s="25">
        <v>0</v>
      </c>
      <c r="L162" s="26">
        <v>0</v>
      </c>
      <c r="M162" s="25">
        <v>0</v>
      </c>
      <c r="N162" s="26">
        <v>0</v>
      </c>
      <c r="O162" s="25">
        <v>0</v>
      </c>
      <c r="P162" s="26">
        <v>0</v>
      </c>
      <c r="Q162" s="25">
        <v>0</v>
      </c>
      <c r="R162" s="26">
        <v>0</v>
      </c>
      <c r="S162" s="25">
        <v>0</v>
      </c>
      <c r="T162" s="26">
        <v>0</v>
      </c>
    </row>
    <row r="163" spans="1:20" x14ac:dyDescent="0.25">
      <c r="A163" s="7">
        <v>156</v>
      </c>
      <c r="B163" s="17" t="s">
        <v>7</v>
      </c>
      <c r="C163" s="15" t="s">
        <v>60</v>
      </c>
      <c r="D163" s="15">
        <v>7222346</v>
      </c>
      <c r="E163" s="2" t="s">
        <v>182</v>
      </c>
      <c r="F163" s="2">
        <v>1039</v>
      </c>
      <c r="G163" s="24">
        <v>0</v>
      </c>
      <c r="H163" s="26">
        <v>0</v>
      </c>
      <c r="I163" s="25">
        <v>0</v>
      </c>
      <c r="J163" s="26">
        <v>0</v>
      </c>
      <c r="K163" s="25">
        <v>0</v>
      </c>
      <c r="L163" s="26">
        <v>0</v>
      </c>
      <c r="M163" s="25">
        <v>0</v>
      </c>
      <c r="N163" s="26">
        <v>0</v>
      </c>
      <c r="O163" s="25">
        <v>0</v>
      </c>
      <c r="P163" s="26">
        <v>0</v>
      </c>
      <c r="Q163" s="25">
        <v>0</v>
      </c>
      <c r="R163" s="26">
        <v>0</v>
      </c>
      <c r="S163" s="25">
        <v>0</v>
      </c>
      <c r="T163" s="26">
        <v>0</v>
      </c>
    </row>
    <row r="164" spans="1:20" x14ac:dyDescent="0.25">
      <c r="A164" s="7">
        <v>157</v>
      </c>
      <c r="B164" s="17" t="s">
        <v>7</v>
      </c>
      <c r="C164" s="15" t="s">
        <v>39</v>
      </c>
      <c r="D164" s="15">
        <v>20896779</v>
      </c>
      <c r="E164" s="2" t="s">
        <v>182</v>
      </c>
      <c r="F164" s="2">
        <v>1039</v>
      </c>
      <c r="G164" s="24">
        <v>838500</v>
      </c>
      <c r="H164" s="26">
        <v>7</v>
      </c>
      <c r="I164" s="25">
        <v>325200</v>
      </c>
      <c r="J164" s="26">
        <v>4</v>
      </c>
      <c r="K164" s="25">
        <v>0</v>
      </c>
      <c r="L164" s="26">
        <v>0</v>
      </c>
      <c r="M164" s="25">
        <v>500100</v>
      </c>
      <c r="N164" s="26">
        <v>1</v>
      </c>
      <c r="O164" s="25">
        <v>13200</v>
      </c>
      <c r="P164" s="26">
        <v>2</v>
      </c>
      <c r="Q164" s="25">
        <v>0</v>
      </c>
      <c r="R164" s="26">
        <v>0</v>
      </c>
      <c r="S164" s="25">
        <v>0</v>
      </c>
      <c r="T164" s="26">
        <v>0</v>
      </c>
    </row>
    <row r="165" spans="1:20" x14ac:dyDescent="0.25">
      <c r="A165" s="7">
        <v>158</v>
      </c>
      <c r="B165" s="17" t="s">
        <v>7</v>
      </c>
      <c r="C165" s="98" t="s">
        <v>59</v>
      </c>
      <c r="D165" s="99">
        <v>21189142</v>
      </c>
      <c r="E165" s="2" t="s">
        <v>182</v>
      </c>
      <c r="F165" s="2">
        <v>1039</v>
      </c>
      <c r="G165" s="24">
        <v>0</v>
      </c>
      <c r="H165" s="26">
        <v>0</v>
      </c>
      <c r="I165" s="25">
        <v>0</v>
      </c>
      <c r="J165" s="26">
        <v>0</v>
      </c>
      <c r="K165" s="25">
        <v>0</v>
      </c>
      <c r="L165" s="26">
        <v>0</v>
      </c>
      <c r="M165" s="25">
        <v>0</v>
      </c>
      <c r="N165" s="26">
        <v>0</v>
      </c>
      <c r="O165" s="25">
        <v>0</v>
      </c>
      <c r="P165" s="26">
        <v>0</v>
      </c>
      <c r="Q165" s="25">
        <v>0</v>
      </c>
      <c r="R165" s="26">
        <v>0</v>
      </c>
      <c r="S165" s="25">
        <v>0</v>
      </c>
      <c r="T165" s="26">
        <v>0</v>
      </c>
    </row>
    <row r="166" spans="1:20" x14ac:dyDescent="0.25">
      <c r="A166" s="7">
        <v>159</v>
      </c>
      <c r="B166" s="17" t="s">
        <v>80</v>
      </c>
      <c r="C166" s="98" t="s">
        <v>300</v>
      </c>
      <c r="D166" s="99">
        <v>1098789321</v>
      </c>
      <c r="E166" s="2" t="s">
        <v>239</v>
      </c>
      <c r="F166" s="99">
        <v>1001</v>
      </c>
      <c r="G166" s="24">
        <v>0</v>
      </c>
      <c r="H166" s="26">
        <v>0</v>
      </c>
      <c r="I166" s="25">
        <v>0</v>
      </c>
      <c r="J166" s="26">
        <v>0</v>
      </c>
      <c r="K166" s="25">
        <v>0</v>
      </c>
      <c r="L166" s="26">
        <v>0</v>
      </c>
      <c r="M166" s="25">
        <v>0</v>
      </c>
      <c r="N166" s="26">
        <v>0</v>
      </c>
      <c r="O166" s="25">
        <v>0</v>
      </c>
      <c r="P166" s="26">
        <v>0</v>
      </c>
      <c r="Q166" s="25">
        <v>0</v>
      </c>
      <c r="R166" s="26">
        <v>0</v>
      </c>
      <c r="S166" s="25">
        <v>0</v>
      </c>
      <c r="T166" s="26">
        <v>0</v>
      </c>
    </row>
    <row r="167" spans="1:20" x14ac:dyDescent="0.25">
      <c r="A167" s="7">
        <v>160</v>
      </c>
      <c r="B167" s="17" t="s">
        <v>80</v>
      </c>
      <c r="C167" s="98" t="s">
        <v>301</v>
      </c>
      <c r="D167" s="99">
        <v>13259895</v>
      </c>
      <c r="E167" s="2" t="s">
        <v>240</v>
      </c>
      <c r="F167" s="99">
        <v>1003</v>
      </c>
      <c r="G167" s="24">
        <v>0</v>
      </c>
      <c r="H167" s="26">
        <v>0</v>
      </c>
      <c r="I167" s="25">
        <v>0</v>
      </c>
      <c r="J167" s="26">
        <v>0</v>
      </c>
      <c r="K167" s="25">
        <v>0</v>
      </c>
      <c r="L167" s="26">
        <v>0</v>
      </c>
      <c r="M167" s="25">
        <v>0</v>
      </c>
      <c r="N167" s="26">
        <v>0</v>
      </c>
      <c r="O167" s="25">
        <v>0</v>
      </c>
      <c r="P167" s="26">
        <v>0</v>
      </c>
      <c r="Q167" s="25">
        <v>0</v>
      </c>
      <c r="R167" s="26">
        <v>0</v>
      </c>
      <c r="S167" s="25">
        <v>0</v>
      </c>
      <c r="T167" s="26">
        <v>0</v>
      </c>
    </row>
    <row r="168" spans="1:20" x14ac:dyDescent="0.25">
      <c r="A168" s="7">
        <v>161</v>
      </c>
      <c r="B168" s="17" t="s">
        <v>222</v>
      </c>
      <c r="C168" s="98" t="s">
        <v>302</v>
      </c>
      <c r="D168" s="99">
        <v>84458652</v>
      </c>
      <c r="E168" s="2" t="s">
        <v>243</v>
      </c>
      <c r="F168" s="99">
        <v>1007</v>
      </c>
      <c r="G168" s="24">
        <v>0</v>
      </c>
      <c r="H168" s="26">
        <v>0</v>
      </c>
      <c r="I168" s="25">
        <v>0</v>
      </c>
      <c r="J168" s="26">
        <v>0</v>
      </c>
      <c r="K168" s="25">
        <v>0</v>
      </c>
      <c r="L168" s="26">
        <v>0</v>
      </c>
      <c r="M168" s="25">
        <v>0</v>
      </c>
      <c r="N168" s="26">
        <v>0</v>
      </c>
      <c r="O168" s="25">
        <v>0</v>
      </c>
      <c r="P168" s="26">
        <v>0</v>
      </c>
      <c r="Q168" s="25">
        <v>0</v>
      </c>
      <c r="R168" s="26">
        <v>0</v>
      </c>
      <c r="S168" s="25">
        <v>0</v>
      </c>
      <c r="T168" s="26">
        <v>0</v>
      </c>
    </row>
    <row r="169" spans="1:20" x14ac:dyDescent="0.25">
      <c r="A169" s="7">
        <v>162</v>
      </c>
      <c r="B169" s="17" t="s">
        <v>222</v>
      </c>
      <c r="C169" s="98" t="s">
        <v>303</v>
      </c>
      <c r="D169" s="99">
        <v>1082862737</v>
      </c>
      <c r="E169" s="2" t="s">
        <v>243</v>
      </c>
      <c r="F169" s="99">
        <v>1007</v>
      </c>
      <c r="G169" s="24">
        <v>0</v>
      </c>
      <c r="H169" s="26">
        <v>0</v>
      </c>
      <c r="I169" s="25">
        <v>0</v>
      </c>
      <c r="J169" s="26">
        <v>0</v>
      </c>
      <c r="K169" s="25">
        <v>0</v>
      </c>
      <c r="L169" s="26">
        <v>0</v>
      </c>
      <c r="M169" s="25">
        <v>0</v>
      </c>
      <c r="N169" s="26">
        <v>0</v>
      </c>
      <c r="O169" s="25">
        <v>0</v>
      </c>
      <c r="P169" s="26">
        <v>0</v>
      </c>
      <c r="Q169" s="25">
        <v>0</v>
      </c>
      <c r="R169" s="26">
        <v>0</v>
      </c>
      <c r="S169" s="25">
        <v>0</v>
      </c>
      <c r="T169" s="26">
        <v>0</v>
      </c>
    </row>
    <row r="170" spans="1:20" x14ac:dyDescent="0.25">
      <c r="A170" s="7">
        <v>166</v>
      </c>
      <c r="B170" s="17" t="s">
        <v>223</v>
      </c>
      <c r="C170" s="98" t="s">
        <v>304</v>
      </c>
      <c r="D170" s="99">
        <v>1080936469</v>
      </c>
      <c r="E170" s="2" t="s">
        <v>260</v>
      </c>
      <c r="F170" s="99">
        <v>1075</v>
      </c>
      <c r="G170" s="24">
        <v>0</v>
      </c>
      <c r="H170" s="26">
        <v>0</v>
      </c>
      <c r="I170" s="25">
        <v>0</v>
      </c>
      <c r="J170" s="26">
        <v>0</v>
      </c>
      <c r="K170" s="25">
        <v>0</v>
      </c>
      <c r="L170" s="26">
        <v>0</v>
      </c>
      <c r="M170" s="25">
        <v>0</v>
      </c>
      <c r="N170" s="26">
        <v>0</v>
      </c>
      <c r="O170" s="25">
        <v>0</v>
      </c>
      <c r="P170" s="26">
        <v>0</v>
      </c>
      <c r="Q170" s="25">
        <v>0</v>
      </c>
      <c r="R170" s="26">
        <v>0</v>
      </c>
      <c r="S170" s="25">
        <v>0</v>
      </c>
      <c r="T170" s="26">
        <v>0</v>
      </c>
    </row>
    <row r="171" spans="1:20" x14ac:dyDescent="0.25">
      <c r="A171" s="7">
        <v>167</v>
      </c>
      <c r="B171" s="17" t="s">
        <v>7</v>
      </c>
      <c r="C171" s="98" t="s">
        <v>305</v>
      </c>
      <c r="D171" s="2">
        <v>1120353752</v>
      </c>
      <c r="E171" s="2" t="s">
        <v>261</v>
      </c>
      <c r="F171" s="99">
        <v>1083</v>
      </c>
      <c r="G171" s="24">
        <v>0</v>
      </c>
      <c r="H171" s="26">
        <v>0</v>
      </c>
      <c r="I171" s="25">
        <v>0</v>
      </c>
      <c r="J171" s="26">
        <v>0</v>
      </c>
      <c r="K171" s="25">
        <v>0</v>
      </c>
      <c r="L171" s="26">
        <v>0</v>
      </c>
      <c r="M171" s="25">
        <v>0</v>
      </c>
      <c r="N171" s="26">
        <v>0</v>
      </c>
      <c r="O171" s="25">
        <v>0</v>
      </c>
      <c r="P171" s="26">
        <v>0</v>
      </c>
      <c r="Q171" s="25">
        <v>0</v>
      </c>
      <c r="R171" s="26">
        <v>0</v>
      </c>
      <c r="S171" s="25">
        <v>0</v>
      </c>
      <c r="T171" s="26">
        <v>0</v>
      </c>
    </row>
    <row r="172" spans="1:20" x14ac:dyDescent="0.25">
      <c r="A172" s="7">
        <v>168</v>
      </c>
      <c r="B172" s="17" t="s">
        <v>222</v>
      </c>
      <c r="C172" s="98" t="s">
        <v>306</v>
      </c>
      <c r="D172" s="2">
        <v>72138228</v>
      </c>
      <c r="E172" s="2" t="s">
        <v>268</v>
      </c>
      <c r="F172" s="99">
        <v>1185</v>
      </c>
      <c r="G172" s="24">
        <v>0</v>
      </c>
      <c r="H172" s="26">
        <v>0</v>
      </c>
      <c r="I172" s="25">
        <v>0</v>
      </c>
      <c r="J172" s="26">
        <v>0</v>
      </c>
      <c r="K172" s="25">
        <v>0</v>
      </c>
      <c r="L172" s="26">
        <v>0</v>
      </c>
      <c r="M172" s="25">
        <v>0</v>
      </c>
      <c r="N172" s="26">
        <v>0</v>
      </c>
      <c r="O172" s="25">
        <v>0</v>
      </c>
      <c r="P172" s="26">
        <v>0</v>
      </c>
      <c r="Q172" s="25">
        <v>0</v>
      </c>
      <c r="R172" s="26">
        <v>0</v>
      </c>
      <c r="S172" s="25">
        <v>0</v>
      </c>
      <c r="T172" s="26">
        <v>0</v>
      </c>
    </row>
    <row r="173" spans="1:20" x14ac:dyDescent="0.25">
      <c r="A173" s="7">
        <v>169</v>
      </c>
      <c r="B173" s="17" t="s">
        <v>222</v>
      </c>
      <c r="C173" s="98" t="s">
        <v>307</v>
      </c>
      <c r="D173" s="2">
        <v>1129565090</v>
      </c>
      <c r="E173" s="2" t="s">
        <v>268</v>
      </c>
      <c r="F173" s="99">
        <v>1185</v>
      </c>
      <c r="G173" s="24">
        <v>0</v>
      </c>
      <c r="H173" s="26">
        <v>0</v>
      </c>
      <c r="I173" s="25">
        <v>0</v>
      </c>
      <c r="J173" s="26">
        <v>0</v>
      </c>
      <c r="K173" s="25">
        <v>0</v>
      </c>
      <c r="L173" s="26">
        <v>0</v>
      </c>
      <c r="M173" s="25">
        <v>0</v>
      </c>
      <c r="N173" s="26">
        <v>0</v>
      </c>
      <c r="O173" s="25">
        <v>0</v>
      </c>
      <c r="P173" s="26">
        <v>0</v>
      </c>
      <c r="Q173" s="25">
        <v>0</v>
      </c>
      <c r="R173" s="26">
        <v>0</v>
      </c>
      <c r="S173" s="25">
        <v>0</v>
      </c>
      <c r="T173" s="26">
        <v>0</v>
      </c>
    </row>
    <row r="174" spans="1:20" x14ac:dyDescent="0.25">
      <c r="A174" s="7">
        <v>170</v>
      </c>
      <c r="B174" s="17" t="s">
        <v>7</v>
      </c>
      <c r="C174" s="98" t="s">
        <v>308</v>
      </c>
      <c r="D174" s="2">
        <v>1019032568</v>
      </c>
      <c r="E174" s="2" t="s">
        <v>273</v>
      </c>
      <c r="F174" s="99">
        <v>1251</v>
      </c>
      <c r="G174" s="24">
        <v>0</v>
      </c>
      <c r="H174" s="26">
        <v>0</v>
      </c>
      <c r="I174" s="25">
        <v>0</v>
      </c>
      <c r="J174" s="26">
        <v>0</v>
      </c>
      <c r="K174" s="25">
        <v>0</v>
      </c>
      <c r="L174" s="26">
        <v>0</v>
      </c>
      <c r="M174" s="25">
        <v>0</v>
      </c>
      <c r="N174" s="26">
        <v>0</v>
      </c>
      <c r="O174" s="25">
        <v>0</v>
      </c>
      <c r="P174" s="26">
        <v>0</v>
      </c>
      <c r="Q174" s="25">
        <v>0</v>
      </c>
      <c r="R174" s="26">
        <v>0</v>
      </c>
      <c r="S174" s="25">
        <v>0</v>
      </c>
      <c r="T174" s="26">
        <v>0</v>
      </c>
    </row>
    <row r="175" spans="1:20" x14ac:dyDescent="0.25">
      <c r="A175" s="7">
        <v>171</v>
      </c>
      <c r="B175" s="17" t="s">
        <v>7</v>
      </c>
      <c r="C175" s="98" t="s">
        <v>309</v>
      </c>
      <c r="D175" s="2">
        <v>1120564025</v>
      </c>
      <c r="E175" s="2" t="s">
        <v>273</v>
      </c>
      <c r="F175" s="99">
        <v>1251</v>
      </c>
      <c r="G175" s="24">
        <v>0</v>
      </c>
      <c r="H175" s="26">
        <v>0</v>
      </c>
      <c r="I175" s="25">
        <v>0</v>
      </c>
      <c r="J175" s="26">
        <v>0</v>
      </c>
      <c r="K175" s="25">
        <v>0</v>
      </c>
      <c r="L175" s="26">
        <v>0</v>
      </c>
      <c r="M175" s="25">
        <v>0</v>
      </c>
      <c r="N175" s="26">
        <v>0</v>
      </c>
      <c r="O175" s="25">
        <v>0</v>
      </c>
      <c r="P175" s="26">
        <v>0</v>
      </c>
      <c r="Q175" s="25">
        <v>0</v>
      </c>
      <c r="R175" s="26">
        <v>0</v>
      </c>
      <c r="S175" s="25">
        <v>0</v>
      </c>
      <c r="T175" s="26">
        <v>0</v>
      </c>
    </row>
  </sheetData>
  <mergeCells count="8">
    <mergeCell ref="B2:H3"/>
    <mergeCell ref="I6:J6"/>
    <mergeCell ref="K6:L6"/>
    <mergeCell ref="M6:N6"/>
    <mergeCell ref="O6:P6"/>
    <mergeCell ref="I5:T5"/>
    <mergeCell ref="Q6:R6"/>
    <mergeCell ref="S6:T6"/>
  </mergeCells>
  <conditionalFormatting sqref="I8:T175">
    <cfRule type="cellIs" dxfId="9" priority="72" operator="equal">
      <formula>0</formula>
    </cfRule>
  </conditionalFormatting>
  <conditionalFormatting sqref="D144">
    <cfRule type="duplicateValues" dxfId="8" priority="68"/>
    <cfRule type="duplicateValues" dxfId="7" priority="69"/>
  </conditionalFormatting>
  <conditionalFormatting sqref="D36">
    <cfRule type="duplicateValues" dxfId="6" priority="66"/>
    <cfRule type="duplicateValues" dxfId="5" priority="67"/>
  </conditionalFormatting>
  <conditionalFormatting sqref="D37">
    <cfRule type="duplicateValues" dxfId="4" priority="64"/>
    <cfRule type="duplicateValues" dxfId="3" priority="65"/>
  </conditionalFormatting>
  <conditionalFormatting sqref="G8:H175">
    <cfRule type="cellIs" dxfId="2" priority="31" operator="equal">
      <formula>0</formula>
    </cfRule>
  </conditionalFormatting>
  <conditionalFormatting sqref="D158:D159 D145:D156 D38:D104 D106:D143 D8:D35">
    <cfRule type="duplicateValues" dxfId="1" priority="75"/>
    <cfRule type="duplicateValues" dxfId="0" priority="7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Hoja4</vt:lpstr>
      <vt:lpstr>PPTO</vt:lpstr>
      <vt:lpstr>VENDEDORES</vt:lpstr>
      <vt:lpstr>INF SUCURSALES</vt:lpstr>
      <vt:lpstr>SUCURSAL Y REGIONAL</vt:lpstr>
      <vt:lpstr>SUCURSAL Y REGIONAL COM</vt:lpstr>
      <vt:lpstr>INF SEGUROS X ASESOR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2019-06-06T16:22:39Z</dcterms:modified>
</cp:coreProperties>
</file>